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Q1 P&amp;L" sheetId="1" r:id="rId1"/>
    <sheet name="Q1 Balance_Sheet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<sst xmlns="http://schemas.openxmlformats.org/spreadsheetml/2006/main" count="100" uniqueCount="99">
  <si>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ASSETS</t>
  </si>
  <si>
    <t>Current Assets</t>
  </si>
  <si>
    <t>Checking/Savings</t>
  </si>
  <si>
    <t>11000 · Merrill Lynch Checking Acct</t>
  </si>
  <si>
    <t>Total Checking/Savings</t>
  </si>
  <si>
    <t>Accounts Receivable</t>
  </si>
  <si>
    <t>12000 · Accounts Receivable</t>
  </si>
  <si>
    <t>Total Accounts Receivable</t>
  </si>
  <si>
    <t>Other Current Assets</t>
  </si>
  <si>
    <t>14021 · Prepaid Legal Expenses</t>
  </si>
  <si>
    <t>14025 · Prepaid Secure Cert Tokens</t>
  </si>
  <si>
    <t>Total Other Current Assets</t>
  </si>
  <si>
    <t>Total Current Assets</t>
  </si>
  <si>
    <t>Fixed Assets</t>
  </si>
  <si>
    <t>16000 · Equipment</t>
  </si>
  <si>
    <t>16200 · Licences</t>
  </si>
  <si>
    <t>17000 · Accumulated Depreciation-Est.</t>
  </si>
  <si>
    <t>18050 · Accumulated Ammortization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</si>
  <si>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</si>
  <si>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</si>
  <si>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</si>
  <si>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</si>
  <si>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</si>
  <si>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</si>
  <si>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</si>
  <si>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20001 · EE 401K Contributions - Payable</t>
  </si>
  <si>
    <t>Total Accounts Payable</t>
  </si>
  <si>
    <t>Other Current Liabilities</t>
  </si>
  <si>
    <t>20015 · EE paid Benefit Payable</t>
  </si>
  <si>
    <t>Total Other Current Liabilities</t>
  </si>
  <si>
    <t>Total Current Liabilities</t>
  </si>
  <si>
    <t>Total Liabilities</t>
  </si>
  <si>
    <t>Equity</t>
  </si>
  <si>
    <t>30000 · Capital Stock</t>
  </si>
  <si>
    <t>31000 · Paid In Capital</t>
  </si>
  <si>
    <t>32000 · Retained Earnings</t>
  </si>
  <si>
    <t>Net Income</t>
  </si>
  <si>
    <t>Total Equity</t>
  </si>
  <si>
    <t>TOTAL LIABILITIES &amp; EQUITY</t>
  </si>
  <si>
    <t>Mar 31, 02</t>
  </si>
  <si>
    <t>25005 · To/From Parent Company</t>
  </si>
  <si>
    <t>Ordinary Income/Expense</t>
  </si>
  <si>
    <t>Income</t>
  </si>
  <si>
    <t>40000 · Domain name registration</t>
  </si>
  <si>
    <t>40050 · KeyWord Revenue</t>
  </si>
  <si>
    <t>40100 · POPMail Revenue</t>
  </si>
  <si>
    <t>40300 · Convenience Refill Charge</t>
  </si>
  <si>
    <t>41000 · Name Sale</t>
  </si>
  <si>
    <t>42000 · Certificate Sales</t>
  </si>
  <si>
    <t>43050 · WebHosing Income</t>
  </si>
  <si>
    <t>44000 · Affiliate Revenue</t>
  </si>
  <si>
    <t>46500 · Club Drop Revenue</t>
  </si>
  <si>
    <t>47000 · Consulting Income</t>
  </si>
  <si>
    <t>47500 · Software sales</t>
  </si>
  <si>
    <t>48050 · Miscellaneous</t>
  </si>
  <si>
    <t>Total Income</t>
  </si>
  <si>
    <t>Cost of Goods Sold</t>
  </si>
  <si>
    <t>70530 · Domain name reg - Registry Fees</t>
  </si>
  <si>
    <t>Total COGS</t>
  </si>
  <si>
    <t>Gross Profit</t>
  </si>
  <si>
    <t>Expense</t>
  </si>
  <si>
    <t>70015 · Misc. Expenses</t>
  </si>
  <si>
    <t>70045 · Bandwidth - DS1 or T1</t>
  </si>
  <si>
    <t>70070 · Employee Meetings</t>
  </si>
  <si>
    <t>70080 · B &amp; O Tax</t>
  </si>
  <si>
    <t>70090 · Income tax - Federal</t>
  </si>
  <si>
    <t>70095 · Sales Tax</t>
  </si>
  <si>
    <t>70120 · Insurance-CNA</t>
  </si>
  <si>
    <t>70350 · Travel &amp; Ent</t>
  </si>
  <si>
    <t>70500 · Professional Fees</t>
  </si>
  <si>
    <t>70531 · SS Cert. (for enom's use)</t>
  </si>
  <si>
    <t>70600 · Credit Card Fees</t>
  </si>
  <si>
    <t>70650 · Marketing</t>
  </si>
  <si>
    <t>70660 · Business Development</t>
  </si>
  <si>
    <t>70700 · Banking Fees</t>
  </si>
  <si>
    <t>70701 · Interest Expense</t>
  </si>
  <si>
    <t>70810 · Office Supplies</t>
  </si>
  <si>
    <t>70910 · Office Building Rental</t>
  </si>
  <si>
    <t>70914 · Equipment Rentals</t>
  </si>
  <si>
    <t>70930 · Telephone Bills</t>
  </si>
  <si>
    <t>70940 · Equip/Systems Main and Repair</t>
  </si>
  <si>
    <t>71000 · Depreciation Expense</t>
  </si>
  <si>
    <t>71005 · Bad Debt</t>
  </si>
  <si>
    <t>75000 · Ammortize Expense</t>
  </si>
  <si>
    <t>Total Expense</t>
  </si>
  <si>
    <t>Net Ordinary Income</t>
  </si>
  <si>
    <t>Other Income/Expense</t>
  </si>
  <si>
    <t>Net Other Income</t>
  </si>
  <si>
    <t>63000 · Employee Insurance</t>
  </si>
  <si>
    <t>65000 · Employer 401K Contribution</t>
  </si>
  <si>
    <t>70000 · PAYROLL</t>
  </si>
  <si>
    <t>Jan-Mar 02</t>
  </si>
  <si>
    <t>20101 · Payroll Liabilities</t>
  </si>
  <si>
    <t>25000 · Net Borrowings</t>
  </si>
  <si>
    <t>46000 · Ad Revenue</t>
  </si>
  <si>
    <t>Dec 31, 01</t>
  </si>
  <si>
    <t>Oct-Dec 01</t>
  </si>
  <si>
    <t>25999 ·Customer Deposits</t>
  </si>
  <si>
    <t xml:space="preserve">40200 · ASP Hosting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</si>
</sst>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"/>
    <numFmt numFmtId="166" formatCode="_(* #,##0_);_(* \(#,##0\);_(* &quot;-&quot;??_);_(@_)"/>
    <numFmt numFmtId="167" formatCode="&quot;$&quot;#,##0.00"/>
    <numFmt numFmtId="168" formatCode="0.0"/>
    <numFmt numFmtId="169" formatCode="0.0000000000"/>
  </numFmts>
  <fonts count="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49" fontId="1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6">
      <selection activeCell="H50" sqref="H50"/>
    </sheetView>
  </sheetViews>
  <sheetFormatPr defaultColWidth="9.140625" defaultRowHeight="12.75"/>
  <cols>
    <col min="1" max="5" width="3.00390625" style="3" customWidth="1"/>
    <col min="6" max="6" width="38.00390625" style="3" customWidth="1"/>
    <col min="7" max="7" width="16.57421875" style="3" customWidth="1"/>
    <col min="8" max="8" width="12.57421875" style="1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3.5" thickBot="1">
      <c r="A2" s="2"/>
      <c r="B2" s="2" t="s">
        <v>41</v>
      </c>
      <c r="C2" s="2"/>
      <c r="D2" s="2"/>
      <c r="E2" s="2"/>
      <c r="F2" s="2"/>
      <c r="G2" s="14" t="s">
        <v>96</v>
      </c>
      <c r="H2" s="15" t="s">
        <v>91</v>
      </c>
    </row>
    <row r="3" spans="1:7" ht="12.75">
      <c r="A3" s="2"/>
      <c r="B3" s="2"/>
      <c r="C3" s="2"/>
      <c r="D3" s="2" t="s">
        <v>42</v>
      </c>
      <c r="E3" s="2"/>
      <c r="F3" s="2"/>
      <c r="G3" s="2"/>
    </row>
    <row r="4" spans="1:8" ht="12.75">
      <c r="A4" s="2"/>
      <c r="B4" s="2"/>
      <c r="C4" s="2"/>
      <c r="D4" s="2"/>
      <c r="E4" s="2" t="s">
        <v>43</v>
      </c>
      <c r="F4" s="2"/>
      <c r="G4" s="11">
        <v>2602079</v>
      </c>
      <c r="H4" s="11">
        <v>3174807.34</v>
      </c>
    </row>
    <row r="5" spans="1:8" ht="12.75">
      <c r="A5" s="2"/>
      <c r="B5" s="2"/>
      <c r="C5" s="2"/>
      <c r="D5" s="2"/>
      <c r="E5" s="2" t="s">
        <v>44</v>
      </c>
      <c r="F5" s="2"/>
      <c r="G5" s="11">
        <v>0</v>
      </c>
      <c r="H5" s="11">
        <v>10583.65</v>
      </c>
    </row>
    <row r="6" spans="1:8" ht="12.75">
      <c r="A6" s="2"/>
      <c r="B6" s="2"/>
      <c r="C6" s="2"/>
      <c r="D6" s="2"/>
      <c r="E6" s="2" t="s">
        <v>45</v>
      </c>
      <c r="F6" s="2"/>
      <c r="G6" s="11">
        <v>0</v>
      </c>
      <c r="H6" s="11">
        <v>4547.25</v>
      </c>
    </row>
    <row r="7" spans="1:8" ht="12.75">
      <c r="A7" s="2"/>
      <c r="B7" s="2"/>
      <c r="C7" s="2"/>
      <c r="D7" s="2"/>
      <c r="E7" s="2" t="s">
        <v>98</v>
      </c>
      <c r="F7" s="2"/>
      <c r="G7" s="11">
        <v>57758</v>
      </c>
      <c r="H7" s="11">
        <v>4885</v>
      </c>
    </row>
    <row r="8" spans="1:8" ht="12.75">
      <c r="A8" s="2"/>
      <c r="B8" s="2"/>
      <c r="C8" s="2"/>
      <c r="D8" s="2"/>
      <c r="E8" s="2" t="s">
        <v>46</v>
      </c>
      <c r="F8" s="2"/>
      <c r="G8" s="11">
        <v>0</v>
      </c>
      <c r="H8" s="11">
        <v>48093.14</v>
      </c>
    </row>
    <row r="9" spans="1:8" ht="12.75">
      <c r="A9" s="2"/>
      <c r="B9" s="2"/>
      <c r="C9" s="2"/>
      <c r="D9" s="2"/>
      <c r="E9" s="2" t="s">
        <v>47</v>
      </c>
      <c r="F9" s="2"/>
      <c r="G9" s="11">
        <v>0</v>
      </c>
      <c r="H9" s="11">
        <v>0</v>
      </c>
    </row>
    <row r="10" spans="1:8" ht="12.75">
      <c r="A10" s="2"/>
      <c r="B10" s="2"/>
      <c r="C10" s="2"/>
      <c r="D10" s="2"/>
      <c r="E10" s="2" t="s">
        <v>48</v>
      </c>
      <c r="F10" s="2"/>
      <c r="G10" s="11">
        <v>2465</v>
      </c>
      <c r="H10" s="11">
        <v>4150</v>
      </c>
    </row>
    <row r="11" spans="1:8" ht="12.75">
      <c r="A11" s="2"/>
      <c r="B11" s="2"/>
      <c r="C11" s="2"/>
      <c r="D11" s="2"/>
      <c r="E11" s="2" t="s">
        <v>49</v>
      </c>
      <c r="F11" s="2"/>
      <c r="G11" s="11">
        <v>766</v>
      </c>
      <c r="H11" s="11">
        <v>1399</v>
      </c>
    </row>
    <row r="12" spans="1:8" ht="12.75">
      <c r="A12" s="2"/>
      <c r="B12" s="2"/>
      <c r="C12" s="2"/>
      <c r="D12" s="2"/>
      <c r="E12" s="2" t="s">
        <v>50</v>
      </c>
      <c r="F12" s="2"/>
      <c r="G12" s="11">
        <v>2500</v>
      </c>
      <c r="H12" s="11">
        <v>3023.2</v>
      </c>
    </row>
    <row r="13" spans="1:8" ht="12.75">
      <c r="A13" s="2"/>
      <c r="B13" s="2"/>
      <c r="C13" s="2"/>
      <c r="D13" s="2"/>
      <c r="E13" s="2" t="s">
        <v>94</v>
      </c>
      <c r="F13" s="2"/>
      <c r="G13" s="11">
        <v>6393.77</v>
      </c>
      <c r="H13" s="11">
        <v>29530.01</v>
      </c>
    </row>
    <row r="14" spans="1:8" ht="12.75">
      <c r="A14" s="2"/>
      <c r="B14" s="2"/>
      <c r="C14" s="2"/>
      <c r="D14" s="2"/>
      <c r="E14" s="2" t="s">
        <v>51</v>
      </c>
      <c r="F14" s="2"/>
      <c r="G14" s="11">
        <v>66590</v>
      </c>
      <c r="H14" s="11">
        <v>60610</v>
      </c>
    </row>
    <row r="15" spans="1:8" ht="12.75">
      <c r="A15" s="2"/>
      <c r="B15" s="2"/>
      <c r="C15" s="2"/>
      <c r="D15" s="2"/>
      <c r="E15" s="2" t="s">
        <v>52</v>
      </c>
      <c r="F15" s="2"/>
      <c r="G15" s="11">
        <v>0</v>
      </c>
      <c r="H15" s="11">
        <v>5200</v>
      </c>
    </row>
    <row r="16" spans="1:8" ht="12.75">
      <c r="A16" s="2"/>
      <c r="B16" s="2"/>
      <c r="C16" s="2"/>
      <c r="D16" s="2"/>
      <c r="E16" s="2" t="s">
        <v>53</v>
      </c>
      <c r="F16" s="2"/>
      <c r="G16" s="11">
        <v>25000</v>
      </c>
      <c r="H16" s="11">
        <v>0</v>
      </c>
    </row>
    <row r="17" spans="1:8" ht="12.75">
      <c r="A17" s="2"/>
      <c r="B17" s="2"/>
      <c r="C17" s="2"/>
      <c r="D17" s="2"/>
      <c r="E17" s="2" t="s">
        <v>54</v>
      </c>
      <c r="F17" s="2"/>
      <c r="G17" s="11">
        <v>0</v>
      </c>
      <c r="H17" s="11">
        <v>11792.73</v>
      </c>
    </row>
    <row r="18" spans="1:8" ht="12.75" customHeight="1">
      <c r="A18" s="2"/>
      <c r="B18" s="2"/>
      <c r="C18" s="2"/>
      <c r="D18" s="2" t="s">
        <v>55</v>
      </c>
      <c r="E18" s="2"/>
      <c r="F18" s="2"/>
      <c r="G18" s="11">
        <f>SUM(G4:G17)</f>
        <v>2763551.77</v>
      </c>
      <c r="H18" s="11">
        <v>3358621.32</v>
      </c>
    </row>
    <row r="19" spans="1:7" ht="12.75">
      <c r="A19" s="2"/>
      <c r="B19" s="2"/>
      <c r="C19" s="2"/>
      <c r="D19" s="2" t="s">
        <v>56</v>
      </c>
      <c r="E19" s="2"/>
      <c r="F19" s="2"/>
      <c r="G19" s="11"/>
    </row>
    <row r="20" spans="1:8" ht="12.75">
      <c r="A20" s="2"/>
      <c r="B20" s="2"/>
      <c r="C20" s="2"/>
      <c r="D20" s="2"/>
      <c r="E20" s="2" t="s">
        <v>57</v>
      </c>
      <c r="F20" s="2"/>
      <c r="G20" s="11">
        <v>1773695.55</v>
      </c>
      <c r="H20" s="11">
        <v>2251566.35</v>
      </c>
    </row>
    <row r="21" spans="1:8" ht="12.75">
      <c r="A21" s="2"/>
      <c r="B21" s="2"/>
      <c r="C21" s="2"/>
      <c r="D21" s="2" t="s">
        <v>58</v>
      </c>
      <c r="E21" s="2"/>
      <c r="F21" s="2"/>
      <c r="G21" s="11">
        <v>1773695.55</v>
      </c>
      <c r="H21" s="11">
        <v>2251566.35</v>
      </c>
    </row>
    <row r="22" spans="1:8" ht="23.25" customHeight="1">
      <c r="A22" s="2"/>
      <c r="B22" s="2"/>
      <c r="C22" s="2" t="s">
        <v>59</v>
      </c>
      <c r="D22" s="2"/>
      <c r="E22" s="2"/>
      <c r="F22" s="2"/>
      <c r="G22" s="11">
        <f>G18-G21</f>
        <v>989856.22</v>
      </c>
      <c r="H22" s="11">
        <v>1107054.97</v>
      </c>
    </row>
    <row r="23" spans="1:7" ht="12.75">
      <c r="A23" s="2"/>
      <c r="B23" s="2"/>
      <c r="C23" s="2"/>
      <c r="D23" s="2" t="s">
        <v>60</v>
      </c>
      <c r="E23" s="2"/>
      <c r="F23" s="2"/>
      <c r="G23" s="11"/>
    </row>
    <row r="24" spans="1:8" ht="12.75">
      <c r="A24" s="2"/>
      <c r="B24" s="2"/>
      <c r="C24" s="2"/>
      <c r="D24" s="2"/>
      <c r="E24" s="2" t="s">
        <v>88</v>
      </c>
      <c r="F24" s="2"/>
      <c r="G24" s="11">
        <v>21535.9</v>
      </c>
      <c r="H24" s="11">
        <v>18552.23</v>
      </c>
    </row>
    <row r="25" spans="1:8" ht="12.75">
      <c r="A25" s="2"/>
      <c r="B25" s="2"/>
      <c r="C25" s="2"/>
      <c r="D25" s="2"/>
      <c r="E25" s="2" t="s">
        <v>89</v>
      </c>
      <c r="F25" s="2"/>
      <c r="G25" s="11">
        <v>8288.74</v>
      </c>
      <c r="H25" s="11">
        <v>0</v>
      </c>
    </row>
    <row r="26" spans="1:8" ht="12.75">
      <c r="A26" s="2"/>
      <c r="B26" s="2"/>
      <c r="C26" s="2"/>
      <c r="D26" s="2"/>
      <c r="E26" s="2" t="s">
        <v>90</v>
      </c>
      <c r="F26" s="2"/>
      <c r="G26" s="11">
        <v>531727.69</v>
      </c>
      <c r="H26" s="11">
        <v>488966.06</v>
      </c>
    </row>
    <row r="27" spans="1:8" ht="12.75">
      <c r="A27" s="2"/>
      <c r="B27" s="2"/>
      <c r="C27" s="2"/>
      <c r="D27" s="2"/>
      <c r="E27" s="2" t="s">
        <v>61</v>
      </c>
      <c r="F27" s="2"/>
      <c r="G27" s="11">
        <v>19433.11</v>
      </c>
      <c r="H27" s="11">
        <v>22323.41</v>
      </c>
    </row>
    <row r="28" spans="1:8" ht="12.75">
      <c r="A28" s="2"/>
      <c r="B28" s="2"/>
      <c r="C28" s="2"/>
      <c r="D28" s="2"/>
      <c r="E28" s="2" t="s">
        <v>62</v>
      </c>
      <c r="F28" s="2"/>
      <c r="G28" s="11">
        <v>21066.4</v>
      </c>
      <c r="H28" s="11">
        <v>19769.22</v>
      </c>
    </row>
    <row r="29" spans="1:8" ht="12.75">
      <c r="A29" s="2"/>
      <c r="B29" s="2"/>
      <c r="C29" s="2"/>
      <c r="D29" s="2"/>
      <c r="E29" s="2" t="s">
        <v>63</v>
      </c>
      <c r="F29" s="2"/>
      <c r="G29" s="11">
        <v>769.76</v>
      </c>
      <c r="H29" s="11">
        <v>283.49</v>
      </c>
    </row>
    <row r="30" spans="1:8" ht="12.75">
      <c r="A30" s="2"/>
      <c r="B30" s="2"/>
      <c r="C30" s="2"/>
      <c r="D30" s="2"/>
      <c r="E30" s="2" t="s">
        <v>64</v>
      </c>
      <c r="F30" s="2"/>
      <c r="G30" s="11">
        <v>13054.48</v>
      </c>
      <c r="H30" s="11">
        <v>25224.51</v>
      </c>
    </row>
    <row r="31" spans="1:8" ht="12.75">
      <c r="A31" s="2"/>
      <c r="B31" s="2"/>
      <c r="C31" s="2"/>
      <c r="D31" s="2"/>
      <c r="E31" s="2" t="s">
        <v>65</v>
      </c>
      <c r="F31" s="2"/>
      <c r="G31" s="11">
        <v>30.15</v>
      </c>
      <c r="H31" s="11">
        <v>0</v>
      </c>
    </row>
    <row r="32" spans="1:8" ht="12.75">
      <c r="A32" s="2"/>
      <c r="B32" s="2"/>
      <c r="C32" s="2"/>
      <c r="D32" s="2"/>
      <c r="E32" s="2" t="s">
        <v>66</v>
      </c>
      <c r="F32" s="2"/>
      <c r="G32" s="11">
        <v>0</v>
      </c>
      <c r="H32" s="11">
        <v>-47.76</v>
      </c>
    </row>
    <row r="33" spans="1:8" ht="12.75">
      <c r="A33" s="2"/>
      <c r="B33" s="2"/>
      <c r="C33" s="2"/>
      <c r="D33" s="2"/>
      <c r="E33" s="2" t="s">
        <v>67</v>
      </c>
      <c r="F33" s="2"/>
      <c r="G33" s="11">
        <v>58.52</v>
      </c>
      <c r="H33" s="11">
        <v>403</v>
      </c>
    </row>
    <row r="34" spans="1:8" ht="12.75">
      <c r="A34" s="2"/>
      <c r="B34" s="2"/>
      <c r="C34" s="2"/>
      <c r="D34" s="2"/>
      <c r="E34" s="2" t="s">
        <v>68</v>
      </c>
      <c r="F34" s="2"/>
      <c r="G34" s="11">
        <v>11098.48</v>
      </c>
      <c r="H34" s="11">
        <v>1665.9</v>
      </c>
    </row>
    <row r="35" spans="1:8" ht="12.75">
      <c r="A35" s="2"/>
      <c r="B35" s="2"/>
      <c r="C35" s="2"/>
      <c r="D35" s="2"/>
      <c r="E35" s="2" t="s">
        <v>69</v>
      </c>
      <c r="F35" s="2"/>
      <c r="G35" s="11">
        <v>18547.83</v>
      </c>
      <c r="H35" s="11">
        <v>28082.11</v>
      </c>
    </row>
    <row r="36" spans="1:8" ht="12.75">
      <c r="A36" s="2"/>
      <c r="B36" s="2"/>
      <c r="C36" s="2"/>
      <c r="D36" s="2"/>
      <c r="E36" s="2" t="s">
        <v>70</v>
      </c>
      <c r="F36" s="2"/>
      <c r="G36" s="11">
        <v>5770</v>
      </c>
      <c r="H36" s="11">
        <v>0</v>
      </c>
    </row>
    <row r="37" spans="1:8" ht="12.75">
      <c r="A37" s="2"/>
      <c r="B37" s="2"/>
      <c r="C37" s="2"/>
      <c r="D37" s="2"/>
      <c r="E37" s="2" t="s">
        <v>71</v>
      </c>
      <c r="F37" s="2"/>
      <c r="G37" s="11">
        <v>108029.34</v>
      </c>
      <c r="H37" s="11">
        <v>126169.09</v>
      </c>
    </row>
    <row r="38" spans="1:8" ht="12.75">
      <c r="A38" s="2"/>
      <c r="B38" s="2"/>
      <c r="C38" s="2"/>
      <c r="D38" s="2"/>
      <c r="E38" s="2" t="s">
        <v>72</v>
      </c>
      <c r="F38" s="2"/>
      <c r="G38" s="11">
        <v>2339.99</v>
      </c>
      <c r="H38" s="11">
        <v>9657</v>
      </c>
    </row>
    <row r="39" spans="1:8" ht="12.75">
      <c r="A39" s="2"/>
      <c r="B39" s="2"/>
      <c r="C39" s="2"/>
      <c r="D39" s="2"/>
      <c r="E39" s="2" t="s">
        <v>73</v>
      </c>
      <c r="F39" s="2"/>
      <c r="G39" s="11">
        <v>483.76</v>
      </c>
      <c r="H39" s="11">
        <v>24.83</v>
      </c>
    </row>
    <row r="40" spans="1:8" ht="12.75">
      <c r="A40" s="2"/>
      <c r="B40" s="2"/>
      <c r="C40" s="2"/>
      <c r="D40" s="2"/>
      <c r="E40" s="2" t="s">
        <v>74</v>
      </c>
      <c r="F40" s="2"/>
      <c r="G40" s="11">
        <v>520</v>
      </c>
      <c r="H40" s="11">
        <v>1011.2</v>
      </c>
    </row>
    <row r="41" spans="1:8" ht="12.75">
      <c r="A41" s="2"/>
      <c r="B41" s="2"/>
      <c r="C41" s="2"/>
      <c r="D41" s="2"/>
      <c r="E41" s="2" t="s">
        <v>75</v>
      </c>
      <c r="F41" s="2"/>
      <c r="G41" s="11">
        <v>0</v>
      </c>
      <c r="H41" s="11">
        <v>649</v>
      </c>
    </row>
    <row r="42" spans="1:8" ht="12.75">
      <c r="A42" s="2"/>
      <c r="B42" s="2"/>
      <c r="C42" s="2"/>
      <c r="D42" s="2"/>
      <c r="E42" s="2" t="s">
        <v>76</v>
      </c>
      <c r="F42" s="2"/>
      <c r="G42" s="11">
        <v>-55.36</v>
      </c>
      <c r="H42" s="11">
        <v>1217.87</v>
      </c>
    </row>
    <row r="43" spans="1:8" ht="12.75">
      <c r="A43" s="2"/>
      <c r="B43" s="2"/>
      <c r="C43" s="2"/>
      <c r="D43" s="2"/>
      <c r="E43" s="2" t="s">
        <v>77</v>
      </c>
      <c r="F43" s="2"/>
      <c r="G43" s="11">
        <v>60156.71</v>
      </c>
      <c r="H43" s="11">
        <v>49514.35</v>
      </c>
    </row>
    <row r="44" spans="1:8" ht="12.75">
      <c r="A44" s="2"/>
      <c r="B44" s="2"/>
      <c r="C44" s="2"/>
      <c r="D44" s="2"/>
      <c r="E44" s="2" t="s">
        <v>78</v>
      </c>
      <c r="F44" s="2"/>
      <c r="G44" s="11">
        <v>16264.65</v>
      </c>
      <c r="H44" s="11">
        <v>15164.02</v>
      </c>
    </row>
    <row r="45" spans="1:8" ht="12.75">
      <c r="A45" s="2"/>
      <c r="B45" s="2"/>
      <c r="C45" s="2"/>
      <c r="D45" s="2"/>
      <c r="E45" s="2" t="s">
        <v>79</v>
      </c>
      <c r="F45" s="2"/>
      <c r="G45" s="11">
        <v>7516.93</v>
      </c>
      <c r="H45" s="11">
        <v>6220.36</v>
      </c>
    </row>
    <row r="46" spans="1:8" ht="12.75">
      <c r="A46" s="2"/>
      <c r="B46" s="2"/>
      <c r="C46" s="2"/>
      <c r="D46" s="2"/>
      <c r="E46" s="2" t="s">
        <v>80</v>
      </c>
      <c r="F46" s="2"/>
      <c r="G46" s="11">
        <v>2014.95</v>
      </c>
      <c r="H46" s="11">
        <v>1349.12</v>
      </c>
    </row>
    <row r="47" spans="1:8" ht="12.75">
      <c r="A47" s="2"/>
      <c r="B47" s="2"/>
      <c r="C47" s="2"/>
      <c r="D47" s="2"/>
      <c r="E47" s="2" t="s">
        <v>81</v>
      </c>
      <c r="F47" s="2"/>
      <c r="G47" s="11">
        <v>19960.25</v>
      </c>
      <c r="H47" s="11">
        <v>9592.25</v>
      </c>
    </row>
    <row r="48" spans="1:8" ht="12.75">
      <c r="A48" s="2"/>
      <c r="B48" s="2"/>
      <c r="C48" s="2"/>
      <c r="D48" s="2"/>
      <c r="E48" s="2" t="s">
        <v>82</v>
      </c>
      <c r="F48" s="2"/>
      <c r="G48" s="11">
        <v>0</v>
      </c>
      <c r="H48" s="11">
        <v>4146</v>
      </c>
    </row>
    <row r="49" spans="1:8" ht="12.75">
      <c r="A49" s="2"/>
      <c r="B49" s="2"/>
      <c r="C49" s="2"/>
      <c r="D49" s="2"/>
      <c r="E49" s="2" t="s">
        <v>83</v>
      </c>
      <c r="F49" s="2"/>
      <c r="G49" s="11">
        <v>1334</v>
      </c>
      <c r="H49" s="11">
        <v>0</v>
      </c>
    </row>
    <row r="50" spans="1:8" ht="12.75">
      <c r="A50" s="2"/>
      <c r="B50" s="2"/>
      <c r="C50" s="2"/>
      <c r="D50" s="2" t="s">
        <v>84</v>
      </c>
      <c r="E50" s="2"/>
      <c r="F50" s="2"/>
      <c r="G50" s="11">
        <f>SUM(G24:G49)</f>
        <v>869946.2799999999</v>
      </c>
      <c r="H50" s="11">
        <f>SUM(H24:H49)</f>
        <v>829937.2599999998</v>
      </c>
    </row>
    <row r="51" spans="1:8" ht="20.25" customHeight="1">
      <c r="A51" s="2"/>
      <c r="B51" s="2" t="s">
        <v>85</v>
      </c>
      <c r="C51" s="2"/>
      <c r="D51" s="2"/>
      <c r="E51" s="2"/>
      <c r="F51" s="2"/>
      <c r="G51" s="11">
        <f>G22-G50</f>
        <v>119909.94000000006</v>
      </c>
      <c r="H51" s="11">
        <f>H22-H50</f>
        <v>277117.7100000002</v>
      </c>
    </row>
    <row r="52" spans="1:7" ht="12.75">
      <c r="A52" s="2"/>
      <c r="B52" s="2" t="s">
        <v>86</v>
      </c>
      <c r="C52" s="2"/>
      <c r="D52" s="2"/>
      <c r="E52" s="2"/>
      <c r="F52" s="2"/>
      <c r="G52" s="11"/>
    </row>
    <row r="53" spans="1:8" ht="12.75">
      <c r="A53" s="2"/>
      <c r="B53" s="2" t="s">
        <v>87</v>
      </c>
      <c r="C53" s="2"/>
      <c r="D53" s="2"/>
      <c r="E53" s="2"/>
      <c r="F53" s="2"/>
      <c r="G53" s="11">
        <v>2560.87</v>
      </c>
      <c r="H53" s="11">
        <v>11079.64</v>
      </c>
    </row>
    <row r="54" spans="1:8" ht="21.75" customHeight="1">
      <c r="A54" s="2" t="s">
        <v>36</v>
      </c>
      <c r="B54" s="2"/>
      <c r="C54" s="2"/>
      <c r="D54" s="2"/>
      <c r="E54" s="2"/>
      <c r="F54" s="2"/>
      <c r="G54" s="11">
        <f>G51+G53</f>
        <v>122470.81000000006</v>
      </c>
      <c r="H54" s="11">
        <f>H51+H53</f>
        <v>288197.3500000002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K36" sqref="K36"/>
    </sheetView>
  </sheetViews>
  <sheetFormatPr defaultColWidth="9.140625" defaultRowHeight="12.75"/>
  <cols>
    <col min="1" max="5" width="3.00390625" style="3" customWidth="1"/>
    <col min="6" max="6" width="31.421875" style="3" customWidth="1"/>
    <col min="7" max="7" width="18.8515625" style="3" customWidth="1"/>
    <col min="8" max="8" width="15.140625" style="9" customWidth="1"/>
    <col min="9" max="10" width="11.140625" style="0" bestFit="1" customWidth="1"/>
    <col min="11" max="11" width="10.140625" style="0" bestFit="1" customWidth="1"/>
    <col min="12" max="12" width="16.7109375" style="0" bestFit="1" customWidth="1"/>
    <col min="13" max="13" width="10.140625" style="0" bestFit="1" customWidth="1"/>
  </cols>
  <sheetData>
    <row r="1" spans="1:8" ht="13.5" thickBot="1">
      <c r="A1" s="1"/>
      <c r="B1" s="1"/>
      <c r="C1" s="1"/>
      <c r="D1" s="1"/>
      <c r="E1" s="1"/>
      <c r="F1" s="1"/>
      <c r="G1" s="4" t="s">
        <v>95</v>
      </c>
      <c r="H1" s="4" t="s">
        <v>39</v>
      </c>
    </row>
    <row r="2" spans="1:8" ht="13.5" thickTop="1">
      <c r="A2" s="2" t="s">
        <v>0</v>
      </c>
      <c r="B2" s="2"/>
      <c r="C2" s="2"/>
      <c r="D2" s="2"/>
      <c r="E2" s="2"/>
      <c r="F2" s="2"/>
      <c r="G2" s="2"/>
      <c r="H2" s="5"/>
    </row>
    <row r="3" spans="1:8" ht="12.75">
      <c r="A3" s="2"/>
      <c r="B3" s="2" t="s">
        <v>1</v>
      </c>
      <c r="C3" s="2"/>
      <c r="D3" s="2"/>
      <c r="E3" s="2"/>
      <c r="F3" s="2"/>
      <c r="G3" s="2"/>
      <c r="H3" s="5"/>
    </row>
    <row r="4" spans="1:8" ht="12.75">
      <c r="A4" s="2"/>
      <c r="B4" s="2"/>
      <c r="C4" s="2" t="s">
        <v>2</v>
      </c>
      <c r="D4" s="2"/>
      <c r="E4" s="2"/>
      <c r="F4" s="2"/>
      <c r="G4" s="2"/>
      <c r="H4" s="5"/>
    </row>
    <row r="5" spans="1:9" ht="13.5" thickBot="1">
      <c r="A5" s="2"/>
      <c r="B5" s="2"/>
      <c r="C5" s="2"/>
      <c r="D5" s="2" t="s">
        <v>3</v>
      </c>
      <c r="E5" s="2"/>
      <c r="F5" s="2"/>
      <c r="G5" s="6">
        <v>517851.62</v>
      </c>
      <c r="H5" s="6">
        <v>663419</v>
      </c>
      <c r="I5" s="10"/>
    </row>
    <row r="6" spans="1:9" ht="12.75">
      <c r="A6" s="2"/>
      <c r="B6" s="2"/>
      <c r="C6" s="2" t="s">
        <v>4</v>
      </c>
      <c r="D6" s="2"/>
      <c r="E6" s="2"/>
      <c r="F6" s="2"/>
      <c r="G6" s="5">
        <f>ROUND(SUM(G4:G5),5)</f>
        <v>517851.62</v>
      </c>
      <c r="H6" s="5">
        <f>ROUND(SUM(H4:H5),5)</f>
        <v>663419</v>
      </c>
      <c r="I6" s="5"/>
    </row>
    <row r="7" spans="1:8" ht="12.75">
      <c r="A7" s="2"/>
      <c r="B7" s="2"/>
      <c r="C7" s="2" t="s">
        <v>5</v>
      </c>
      <c r="D7" s="2"/>
      <c r="E7" s="2"/>
      <c r="F7" s="2"/>
      <c r="G7" s="2"/>
      <c r="H7" s="5"/>
    </row>
    <row r="8" spans="1:8" ht="13.5" thickBot="1">
      <c r="A8" s="2"/>
      <c r="B8" s="2"/>
      <c r="C8" s="2"/>
      <c r="D8" s="2" t="s">
        <v>6</v>
      </c>
      <c r="E8" s="2"/>
      <c r="F8" s="2"/>
      <c r="G8" s="6">
        <v>8390.5</v>
      </c>
      <c r="H8" s="6">
        <v>11444.5</v>
      </c>
    </row>
    <row r="9" spans="1:8" ht="12.75">
      <c r="A9" s="2"/>
      <c r="B9" s="2"/>
      <c r="C9" s="2" t="s">
        <v>7</v>
      </c>
      <c r="D9" s="2"/>
      <c r="E9" s="2"/>
      <c r="F9" s="2"/>
      <c r="G9" s="5">
        <f>ROUND(SUM(G7:G8),5)</f>
        <v>8390.5</v>
      </c>
      <c r="H9" s="5">
        <f>ROUND(SUM(H7:H8),5)</f>
        <v>11444.5</v>
      </c>
    </row>
    <row r="10" spans="1:8" ht="12.75">
      <c r="A10" s="2"/>
      <c r="B10" s="2"/>
      <c r="C10" s="2" t="s">
        <v>8</v>
      </c>
      <c r="D10" s="2"/>
      <c r="E10" s="2"/>
      <c r="F10" s="2"/>
      <c r="G10" s="2"/>
      <c r="H10" s="5"/>
    </row>
    <row r="11" spans="1:9" ht="12.75">
      <c r="A11" s="2"/>
      <c r="B11" s="2"/>
      <c r="C11" s="2"/>
      <c r="D11" s="2" t="s">
        <v>9</v>
      </c>
      <c r="E11" s="2"/>
      <c r="F11" s="2"/>
      <c r="G11" s="5">
        <v>0</v>
      </c>
      <c r="H11" s="5">
        <v>2915.75</v>
      </c>
      <c r="I11" s="12"/>
    </row>
    <row r="12" spans="1:8" ht="13.5" thickBot="1">
      <c r="A12" s="2"/>
      <c r="B12" s="2"/>
      <c r="C12" s="2"/>
      <c r="D12" s="2" t="s">
        <v>10</v>
      </c>
      <c r="E12" s="2"/>
      <c r="F12" s="2"/>
      <c r="G12" s="6">
        <v>36168</v>
      </c>
      <c r="H12" s="6">
        <v>34225.6</v>
      </c>
    </row>
    <row r="13" spans="1:8" ht="13.5" thickBot="1">
      <c r="A13" s="2"/>
      <c r="B13" s="2"/>
      <c r="C13" s="2" t="s">
        <v>11</v>
      </c>
      <c r="D13" s="2"/>
      <c r="E13" s="2"/>
      <c r="F13" s="2"/>
      <c r="G13" s="7">
        <f>ROUND(SUM(G10:G12),5)</f>
        <v>36168</v>
      </c>
      <c r="H13" s="7">
        <f>ROUND(SUM(H10:H10)+SUM(H11:H12),5)</f>
        <v>37141.35</v>
      </c>
    </row>
    <row r="14" spans="1:8" ht="12.75">
      <c r="A14" s="2"/>
      <c r="B14" s="2" t="s">
        <v>12</v>
      </c>
      <c r="C14" s="2"/>
      <c r="D14" s="2"/>
      <c r="E14" s="2"/>
      <c r="F14" s="2"/>
      <c r="G14" s="5">
        <f>ROUND(G6+G9+G13,5)</f>
        <v>562410.12</v>
      </c>
      <c r="H14" s="5">
        <f>ROUND(H6+H9+H13,5)</f>
        <v>712004.85</v>
      </c>
    </row>
    <row r="15" spans="1:8" ht="12.75">
      <c r="A15" s="2"/>
      <c r="B15" s="2" t="s">
        <v>13</v>
      </c>
      <c r="C15" s="2"/>
      <c r="D15" s="2"/>
      <c r="E15" s="2"/>
      <c r="F15" s="2"/>
      <c r="G15" s="2"/>
      <c r="H15" s="5"/>
    </row>
    <row r="16" spans="1:8" ht="12.75">
      <c r="A16" s="2"/>
      <c r="B16" s="2"/>
      <c r="C16" s="2" t="s">
        <v>14</v>
      </c>
      <c r="D16" s="2"/>
      <c r="E16" s="2"/>
      <c r="F16" s="2"/>
      <c r="G16" s="5">
        <v>244244.76</v>
      </c>
      <c r="H16" s="5">
        <v>244244.76</v>
      </c>
    </row>
    <row r="17" spans="1:8" ht="12.75">
      <c r="A17" s="2"/>
      <c r="B17" s="2"/>
      <c r="C17" s="2" t="s">
        <v>15</v>
      </c>
      <c r="D17" s="2"/>
      <c r="E17" s="2"/>
      <c r="F17" s="2"/>
      <c r="G17" s="5">
        <v>20000</v>
      </c>
      <c r="H17" s="5">
        <v>20000</v>
      </c>
    </row>
    <row r="18" spans="1:8" ht="12.75">
      <c r="A18" s="2"/>
      <c r="B18" s="2"/>
      <c r="C18" s="2" t="s">
        <v>16</v>
      </c>
      <c r="D18" s="2"/>
      <c r="E18" s="2"/>
      <c r="F18" s="2"/>
      <c r="G18" s="5">
        <v>-180879.48</v>
      </c>
      <c r="H18" s="5">
        <v>-190471.73</v>
      </c>
    </row>
    <row r="19" spans="1:8" ht="13.5" thickBot="1">
      <c r="A19" s="2"/>
      <c r="B19" s="2"/>
      <c r="C19" s="2" t="s">
        <v>17</v>
      </c>
      <c r="D19" s="2"/>
      <c r="E19" s="2"/>
      <c r="F19" s="2"/>
      <c r="G19" s="6">
        <v>-3390</v>
      </c>
      <c r="H19" s="6">
        <v>-3390</v>
      </c>
    </row>
    <row r="20" spans="1:8" ht="13.5" thickBot="1">
      <c r="A20" s="2"/>
      <c r="B20" s="2" t="s">
        <v>18</v>
      </c>
      <c r="C20" s="2"/>
      <c r="D20" s="2"/>
      <c r="E20" s="2"/>
      <c r="F20" s="2"/>
      <c r="G20" s="7">
        <f>ROUND(SUM(G15:G19),5)</f>
        <v>79975.28</v>
      </c>
      <c r="H20" s="7">
        <f>ROUND(SUM(H15:H19),5)</f>
        <v>70383.03</v>
      </c>
    </row>
    <row r="21" spans="1:8" ht="13.5" thickBot="1">
      <c r="A21" s="2" t="s">
        <v>19</v>
      </c>
      <c r="B21" s="2"/>
      <c r="C21" s="2"/>
      <c r="D21" s="2"/>
      <c r="E21" s="2"/>
      <c r="F21" s="2"/>
      <c r="G21" s="8">
        <f>ROUND(G14+G20,5)</f>
        <v>642385.4</v>
      </c>
      <c r="H21" s="8">
        <f>ROUND(H14+H20,5)</f>
        <v>782387.88</v>
      </c>
    </row>
    <row r="22" spans="1:8" ht="13.5" thickTop="1">
      <c r="A22" s="2" t="s">
        <v>20</v>
      </c>
      <c r="B22" s="2"/>
      <c r="C22" s="2"/>
      <c r="D22" s="2"/>
      <c r="E22" s="2"/>
      <c r="F22" s="2"/>
      <c r="G22" s="2"/>
      <c r="H22" s="5"/>
    </row>
    <row r="23" spans="1:8" ht="12.75">
      <c r="A23" s="2"/>
      <c r="B23" s="2" t="s">
        <v>21</v>
      </c>
      <c r="C23" s="2"/>
      <c r="D23" s="2"/>
      <c r="E23" s="2"/>
      <c r="F23" s="2"/>
      <c r="G23" s="2"/>
      <c r="H23" s="5"/>
    </row>
    <row r="24" spans="1:8" ht="12.75">
      <c r="A24" s="2"/>
      <c r="B24" s="2"/>
      <c r="C24" s="2" t="s">
        <v>22</v>
      </c>
      <c r="D24" s="2"/>
      <c r="E24" s="2"/>
      <c r="F24" s="2"/>
      <c r="G24" s="2"/>
      <c r="H24" s="5"/>
    </row>
    <row r="25" spans="1:8" ht="12.75">
      <c r="A25" s="2"/>
      <c r="B25" s="2"/>
      <c r="C25" s="2"/>
      <c r="D25" s="2" t="s">
        <v>23</v>
      </c>
      <c r="E25" s="2"/>
      <c r="F25" s="2"/>
      <c r="G25" s="2"/>
      <c r="H25" s="5"/>
    </row>
    <row r="26" spans="1:8" ht="12.75">
      <c r="A26" s="2"/>
      <c r="B26" s="2"/>
      <c r="C26" s="2"/>
      <c r="D26" s="2"/>
      <c r="E26" s="2" t="s">
        <v>24</v>
      </c>
      <c r="F26" s="2"/>
      <c r="G26" s="5">
        <v>420194.23</v>
      </c>
      <c r="H26" s="5">
        <v>200269.03</v>
      </c>
    </row>
    <row r="27" spans="1:8" ht="13.5" thickBot="1">
      <c r="A27" s="2"/>
      <c r="B27" s="2"/>
      <c r="C27" s="2"/>
      <c r="D27" s="2"/>
      <c r="E27" s="2" t="s">
        <v>25</v>
      </c>
      <c r="F27" s="2"/>
      <c r="G27" s="6">
        <v>6083.68</v>
      </c>
      <c r="H27" s="6">
        <v>3015.98</v>
      </c>
    </row>
    <row r="28" spans="1:8" ht="12.75">
      <c r="A28" s="2"/>
      <c r="B28" s="2"/>
      <c r="C28" s="2"/>
      <c r="D28" s="2" t="s">
        <v>26</v>
      </c>
      <c r="E28" s="2"/>
      <c r="F28" s="2"/>
      <c r="G28" s="5">
        <f>ROUND(SUM(G25:G27),5)</f>
        <v>426277.91</v>
      </c>
      <c r="H28" s="5">
        <f>ROUND(SUM(H25:H27),5)</f>
        <v>203285.01</v>
      </c>
    </row>
    <row r="29" spans="1:8" ht="12.75">
      <c r="A29" s="2"/>
      <c r="B29" s="2"/>
      <c r="C29" s="2"/>
      <c r="D29" s="2" t="s">
        <v>27</v>
      </c>
      <c r="E29" s="2"/>
      <c r="F29" s="2"/>
      <c r="G29" s="2"/>
      <c r="H29" s="5"/>
    </row>
    <row r="30" spans="1:8" ht="12.75">
      <c r="A30" s="2"/>
      <c r="B30" s="2"/>
      <c r="C30" s="2"/>
      <c r="D30" s="2"/>
      <c r="E30" s="2" t="s">
        <v>28</v>
      </c>
      <c r="F30" s="2"/>
      <c r="G30" s="5">
        <v>2675.45</v>
      </c>
      <c r="H30" s="5">
        <v>2675.45</v>
      </c>
    </row>
    <row r="31" spans="1:9" ht="12.75">
      <c r="A31" s="2"/>
      <c r="B31" s="2"/>
      <c r="C31" s="2"/>
      <c r="D31" s="2"/>
      <c r="E31" s="2" t="s">
        <v>92</v>
      </c>
      <c r="F31" s="2"/>
      <c r="G31" s="5">
        <v>65835.31</v>
      </c>
      <c r="H31" s="5">
        <v>51884.92</v>
      </c>
      <c r="I31" s="12"/>
    </row>
    <row r="32" spans="1:8" ht="12.75">
      <c r="A32" s="2"/>
      <c r="B32" s="2"/>
      <c r="C32" s="2"/>
      <c r="D32" s="2"/>
      <c r="E32" s="2" t="s">
        <v>93</v>
      </c>
      <c r="F32" s="2"/>
      <c r="G32" s="2"/>
      <c r="H32" s="5">
        <v>50000</v>
      </c>
    </row>
    <row r="33" spans="1:8" ht="12.75">
      <c r="A33" s="2"/>
      <c r="B33" s="2"/>
      <c r="C33" s="2"/>
      <c r="D33" s="2"/>
      <c r="E33" s="2" t="s">
        <v>40</v>
      </c>
      <c r="F33" s="2"/>
      <c r="G33" s="2"/>
      <c r="H33" s="5">
        <v>-12378.99</v>
      </c>
    </row>
    <row r="34" spans="1:8" ht="13.5" thickBot="1">
      <c r="A34" s="2"/>
      <c r="B34" s="2"/>
      <c r="C34" s="2"/>
      <c r="D34" s="2"/>
      <c r="E34" s="2" t="s">
        <v>97</v>
      </c>
      <c r="F34" s="2"/>
      <c r="G34" s="5">
        <v>412723.03</v>
      </c>
      <c r="H34" s="5">
        <v>586321.25</v>
      </c>
    </row>
    <row r="35" spans="1:8" ht="13.5" thickBot="1">
      <c r="A35" s="2"/>
      <c r="B35" s="2"/>
      <c r="C35" s="2"/>
      <c r="D35" s="2" t="s">
        <v>29</v>
      </c>
      <c r="E35" s="2"/>
      <c r="F35" s="2"/>
      <c r="G35" s="7">
        <f>ROUND(SUM(G29:G30)+G31+SUM(G32:G34),5)</f>
        <v>481233.79</v>
      </c>
      <c r="H35" s="7">
        <f>ROUND(SUM(H29:H30)+H31+SUM(H32:H34),5)</f>
        <v>678502.63</v>
      </c>
    </row>
    <row r="36" spans="1:8" ht="13.5" thickBot="1">
      <c r="A36" s="2"/>
      <c r="B36" s="2"/>
      <c r="C36" s="2" t="s">
        <v>30</v>
      </c>
      <c r="D36" s="2"/>
      <c r="E36" s="2"/>
      <c r="F36" s="2"/>
      <c r="G36" s="7">
        <f>ROUND(G28+G35,5)</f>
        <v>907511.7</v>
      </c>
      <c r="H36" s="7">
        <f>ROUND(H28+H35,5)</f>
        <v>881787.64</v>
      </c>
    </row>
    <row r="37" spans="1:8" ht="12.75">
      <c r="A37" s="2"/>
      <c r="B37" s="2" t="s">
        <v>31</v>
      </c>
      <c r="C37" s="2"/>
      <c r="D37" s="2"/>
      <c r="E37" s="2"/>
      <c r="F37" s="2"/>
      <c r="G37" s="5">
        <f>ROUND(G23+G36,5)</f>
        <v>907511.7</v>
      </c>
      <c r="H37" s="5">
        <f>ROUND(H23+H36,5)</f>
        <v>881787.64</v>
      </c>
    </row>
    <row r="38" spans="1:8" ht="12.75">
      <c r="A38" s="2"/>
      <c r="B38" s="2" t="s">
        <v>32</v>
      </c>
      <c r="C38" s="2"/>
      <c r="D38" s="2"/>
      <c r="E38" s="2"/>
      <c r="F38" s="2"/>
      <c r="G38" s="2"/>
      <c r="H38" s="5"/>
    </row>
    <row r="39" spans="1:8" ht="12.75">
      <c r="A39" s="2"/>
      <c r="B39" s="2"/>
      <c r="C39" s="2" t="s">
        <v>33</v>
      </c>
      <c r="D39" s="2"/>
      <c r="E39" s="2"/>
      <c r="F39" s="2"/>
      <c r="G39" s="5">
        <v>1299</v>
      </c>
      <c r="H39" s="5">
        <v>1299</v>
      </c>
    </row>
    <row r="40" spans="1:8" ht="12.75">
      <c r="A40" s="2"/>
      <c r="B40" s="2"/>
      <c r="C40" s="2" t="s">
        <v>34</v>
      </c>
      <c r="D40" s="2"/>
      <c r="E40" s="2"/>
      <c r="F40" s="2"/>
      <c r="G40" s="5">
        <v>76201</v>
      </c>
      <c r="H40" s="5">
        <v>76201</v>
      </c>
    </row>
    <row r="41" spans="1:10" ht="12.75">
      <c r="A41" s="2"/>
      <c r="B41" s="2"/>
      <c r="C41" s="2" t="s">
        <v>35</v>
      </c>
      <c r="D41" s="2"/>
      <c r="E41" s="2"/>
      <c r="F41" s="2"/>
      <c r="G41" s="5">
        <v>-465097.11</v>
      </c>
      <c r="H41" s="5">
        <v>-465097.11</v>
      </c>
      <c r="I41" s="10"/>
      <c r="J41" s="10"/>
    </row>
    <row r="42" spans="1:13" ht="13.5" thickBot="1">
      <c r="A42" s="2"/>
      <c r="B42" s="2"/>
      <c r="C42" s="2" t="s">
        <v>36</v>
      </c>
      <c r="D42" s="2"/>
      <c r="E42" s="2"/>
      <c r="F42" s="2"/>
      <c r="G42" s="6">
        <f>'Q1 P&amp;L'!G54</f>
        <v>122470.81000000006</v>
      </c>
      <c r="H42" s="6">
        <f>'Q1 P&amp;L'!H54</f>
        <v>288197.3500000002</v>
      </c>
      <c r="I42" s="10"/>
      <c r="K42" s="10"/>
      <c r="L42" s="16"/>
      <c r="M42" s="10"/>
    </row>
    <row r="43" spans="1:10" ht="13.5" thickBot="1">
      <c r="A43" s="2"/>
      <c r="B43" s="2" t="s">
        <v>37</v>
      </c>
      <c r="C43" s="2"/>
      <c r="D43" s="2"/>
      <c r="E43" s="2"/>
      <c r="F43" s="2"/>
      <c r="G43" s="7">
        <f>ROUND(SUM(G38:G42),5)</f>
        <v>-265126.3</v>
      </c>
      <c r="H43" s="7">
        <f>ROUND(SUM(H39:H42),5)</f>
        <v>-99399.76</v>
      </c>
      <c r="I43" s="10"/>
      <c r="J43" s="10"/>
    </row>
    <row r="44" spans="1:11" ht="13.5" thickBot="1">
      <c r="A44" s="2" t="s">
        <v>38</v>
      </c>
      <c r="B44" s="2"/>
      <c r="C44" s="2"/>
      <c r="D44" s="2"/>
      <c r="E44" s="2"/>
      <c r="F44" s="2"/>
      <c r="G44" s="8">
        <f>ROUND(G37+G43,5)</f>
        <v>642385.4</v>
      </c>
      <c r="H44" s="8">
        <f>ROUND(H37+H43,5)</f>
        <v>782387.88</v>
      </c>
      <c r="I44" s="10"/>
      <c r="J44" s="13"/>
      <c r="K44" s="13"/>
    </row>
    <row r="45" spans="9:11" ht="13.5" thickTop="1">
      <c r="I45" s="10"/>
      <c r="J45" s="10"/>
      <c r="K45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Kelsie Greear</dc:creator>
  <cp:keywords/>
  <dc:description/>
  <cp:lastModifiedBy>Jim Beaver</cp:lastModifiedBy>
  <dcterms:created xsi:type="dcterms:W3CDTF">2002-06-17T18:12:12Z</dcterms:created>
  <dcterms:modified xsi:type="dcterms:W3CDTF">2002-06-18T11:36:43Z</dcterms:modified>
  <cp:category/>
  <cp:version/>
  <cp:contentType/>
  <cp:contentStatus/>
</cp:coreProperties>
</file>