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codeName="ThisWorkbook" hidePivotFieldList="1"/>
  <mc:AlternateContent xmlns:mc="http://schemas.openxmlformats.org/markup-compatibility/2006">
    <mc:Choice Requires="x15">
      <x15ac:absPath xmlns:x15ac="http://schemas.microsoft.com/office/spreadsheetml/2010/11/ac" url="/Volumes/dfs/_ARR/Board Advice Register/3. Communications/Microsite/"/>
    </mc:Choice>
  </mc:AlternateContent>
  <xr:revisionPtr revIDLastSave="0" documentId="13_ncr:1_{5EA759E6-6CFA-6141-A546-C4B5BE47BEBC}" xr6:coauthVersionLast="45" xr6:coauthVersionMax="45" xr10:uidLastSave="{00000000-0000-0000-0000-000000000000}"/>
  <bookViews>
    <workbookView xWindow="3040" yWindow="460" windowWidth="22320" windowHeight="17540" activeTab="1"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5" l="1"/>
  <c r="C6" i="5"/>
  <c r="C52" i="5" l="1"/>
  <c r="C44" i="5" l="1"/>
  <c r="C43" i="5"/>
  <c r="C42" i="5"/>
  <c r="C41" i="5"/>
  <c r="C40" i="5"/>
  <c r="C39" i="5"/>
  <c r="C38" i="5"/>
  <c r="C33" i="5"/>
  <c r="C32" i="5"/>
  <c r="C31" i="5"/>
  <c r="C30" i="5"/>
  <c r="C29" i="5"/>
  <c r="C28" i="5"/>
  <c r="C27" i="5"/>
  <c r="C22" i="5"/>
  <c r="C21" i="5"/>
  <c r="C20" i="5"/>
  <c r="C19" i="5"/>
  <c r="C18" i="5"/>
  <c r="C17" i="5"/>
  <c r="C16" i="5"/>
  <c r="C11" i="5"/>
  <c r="C10" i="5"/>
  <c r="C8" i="5"/>
  <c r="C7" i="5"/>
  <c r="C5" i="5"/>
  <c r="E41" i="5" l="1"/>
  <c r="E39" i="5"/>
  <c r="E38" i="5"/>
  <c r="E33" i="5"/>
  <c r="E44" i="5"/>
  <c r="E43" i="5"/>
  <c r="E42" i="5"/>
  <c r="E40" i="5"/>
  <c r="E32" i="5"/>
  <c r="E31" i="5"/>
  <c r="E30" i="5"/>
  <c r="E29" i="5"/>
  <c r="E28" i="5"/>
  <c r="E27" i="5"/>
  <c r="E22" i="5"/>
  <c r="E21" i="5"/>
  <c r="E20" i="5"/>
  <c r="E19" i="5"/>
  <c r="E18" i="5"/>
  <c r="E17" i="5"/>
  <c r="E16" i="5"/>
  <c r="C45" i="5" l="1"/>
  <c r="E45" i="5" s="1"/>
  <c r="C34" i="5"/>
  <c r="E34" i="5" s="1"/>
  <c r="C23" i="5"/>
  <c r="E23" i="5" s="1"/>
  <c r="E10" i="5" l="1"/>
  <c r="E5" i="5"/>
  <c r="E7" i="5"/>
  <c r="E11" i="5"/>
  <c r="E6" i="5"/>
  <c r="E9" i="5"/>
  <c r="E8" i="5"/>
  <c r="A3" i="2"/>
  <c r="A3" i="1"/>
  <c r="C12" i="5" l="1"/>
  <c r="E12" i="5" s="1"/>
</calcChain>
</file>

<file path=xl/sharedStrings.xml><?xml version="1.0" encoding="utf-8"?>
<sst xmlns="http://schemas.openxmlformats.org/spreadsheetml/2006/main" count="2249" uniqueCount="1159">
  <si>
    <t>Issued Date</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</si>
  <si>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</si>
  <si>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</si>
  <si>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</si>
  <si>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</si>
  <si>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</si>
  <si>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</si>
  <si>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</si>
  <si>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</si>
  <si>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</si>
  <si>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</si>
  <si>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</si>
  <si>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</si>
  <si>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</si>
  <si>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</si>
  <si>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</si>
  <si>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</si>
  <si>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</si>
  <si>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</si>
  <si>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</si>
  <si>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</si>
  <si>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</si>
  <si>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</si>
  <si>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</si>
  <si>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</si>
  <si>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</si>
  <si>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</si>
  <si>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</si>
  <si>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</si>
  <si>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</si>
  <si>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</si>
  <si>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</si>
  <si>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</si>
  <si>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</si>
  <si>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</si>
  <si>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</si>
  <si>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</si>
  <si>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</si>
  <si>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</si>
  <si>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</si>
  <si>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</si>
  <si>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</si>
  <si>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</si>
  <si>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</si>
  <si>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</si>
  <si>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</si>
  <si>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</si>
  <si>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</si>
  <si>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</si>
  <si>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</si>
  <si>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</si>
  <si>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</si>
  <si>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</si>
  <si>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</si>
  <si>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</si>
  <si>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</si>
  <si>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</si>
  <si>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</si>
  <si>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</si>
  <si>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</si>
  <si>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</si>
  <si>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</si>
  <si>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</si>
  <si>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</si>
  <si>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</si>
  <si>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</si>
  <si>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</si>
  <si>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</si>
  <si>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</si>
  <si>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</si>
  <si>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</si>
  <si>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</si>
  <si>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</si>
  <si>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</si>
  <si>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</si>
  <si>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</si>
  <si>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</si>
  <si>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</si>
  <si>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</si>
  <si>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</si>
  <si>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</si>
  <si>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</si>
  <si>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</si>
  <si>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</si>
  <si>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</si>
  <si>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</si>
  <si>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</si>
  <si>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</si>
  <si>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</si>
  <si>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</si>
  <si>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</si>
  <si>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</si>
  <si>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</si>
  <si>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</si>
  <si>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</si>
  <si>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</si>
  <si>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</si>
  <si>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</si>
  <si>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</si>
  <si>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</si>
  <si>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</si>
  <si>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</si>
  <si>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</si>
  <si>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</si>
  <si>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</si>
  <si>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</si>
  <si>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</si>
  <si>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</si>
  <si>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</si>
  <si>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</si>
  <si>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</si>
  <si>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</si>
  <si>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</si>
  <si>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</si>
  <si>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</si>
  <si>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</si>
  <si>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</si>
  <si>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</si>
  <si>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</si>
  <si>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</si>
  <si>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</si>
  <si>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</si>
  <si>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</si>
  <si>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</si>
  <si>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</si>
  <si>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</si>
  <si>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</si>
  <si>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</si>
  <si>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</si>
  <si>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</si>
  <si>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</si>
  <si>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</si>
  <si>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</si>
  <si>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</si>
  <si>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</si>
  <si>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</si>
  <si>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</si>
  <si>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</si>
  <si>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</si>
  <si>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</si>
  <si>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</si>
  <si>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</si>
  <si>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</si>
  <si>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</si>
  <si>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SAC065</t>
  </si>
  <si>
    <t>https://www.icann.org/en/system/files/files/sac-065-en.pdf</t>
  </si>
  <si>
    <t>SAC064</t>
  </si>
  <si>
    <t>SAC062</t>
  </si>
  <si>
    <t>http://www.icann.org/en/groups/ssac/documents/sac-062-en.pdf</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</si>
  <si>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</si>
  <si>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</si>
  <si>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</si>
  <si>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</si>
  <si>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</si>
  <si>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</si>
  <si>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</si>
  <si>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</si>
  <si>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</si>
  <si>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</si>
  <si>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</si>
  <si>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</si>
  <si>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</si>
  <si>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</si>
  <si>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</si>
  <si>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</si>
  <si>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</si>
  <si>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</si>
  <si>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</si>
  <si>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</si>
  <si>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</si>
  <si>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</si>
  <si>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</si>
  <si>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</si>
  <si>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</si>
  <si>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</si>
  <si>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</si>
  <si>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</si>
  <si>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</si>
  <si>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</si>
  <si>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</si>
  <si>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SAC045</t>
  </si>
  <si>
    <t>http://www.icann.org/en/groups/ssac/documents/sac-045-en.pdf</t>
  </si>
  <si>
    <t>The SSAC recommends that ICANN define circumstances where a previously delegated string may be re-used, or prohibit the practice.</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</si>
  <si>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</si>
  <si>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</si>
  <si>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</si>
  <si>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</si>
  <si>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</si>
  <si>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</si>
  <si>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</si>
  <si>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</si>
  <si>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</si>
  <si>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</si>
  <si>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</si>
  <si>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</si>
  <si>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</si>
  <si>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</si>
  <si>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</si>
  <si>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</si>
  <si>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</si>
  <si>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</si>
  <si>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</si>
  <si>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</si>
  <si>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</si>
  <si>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</si>
  <si>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</si>
  <si>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</si>
  <si>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</si>
  <si>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</si>
  <si>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</si>
  <si>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</si>
  <si>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</si>
  <si>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</si>
  <si>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</si>
  <si>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</si>
  <si>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</si>
  <si>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</si>
  <si>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</si>
  <si>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</si>
  <si>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</si>
  <si>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</si>
  <si>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</si>
  <si>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</si>
  <si>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</si>
  <si>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</si>
  <si>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</si>
  <si>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</si>
  <si>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</si>
  <si>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</si>
  <si>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</si>
  <si>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</si>
  <si>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</si>
  <si>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</si>
  <si>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</si>
  <si>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</si>
  <si>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</si>
  <si>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</si>
  <si>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</si>
  <si>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</si>
  <si>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</si>
  <si>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</si>
  <si>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</si>
  <si>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</si>
  <si>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</si>
  <si>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</si>
  <si>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</si>
  <si>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</si>
  <si>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</si>
  <si>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</si>
  <si>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</si>
  <si>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</si>
  <si>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</si>
  <si>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</si>
  <si>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</si>
  <si>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</si>
  <si>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</si>
  <si>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</si>
  <si>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</si>
  <si>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</si>
  <si>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</si>
  <si>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</si>
  <si>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</si>
  <si>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</si>
  <si>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</si>
  <si>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</si>
  <si>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</si>
  <si>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</si>
  <si>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</si>
  <si>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</si>
  <si>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</si>
  <si>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</si>
  <si>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</si>
  <si>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</si>
  <si>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</si>
  <si>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</si>
  <si>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</si>
  <si>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</si>
  <si>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</si>
  <si>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</si>
  <si>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</si>
  <si>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</si>
  <si>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</si>
  <si>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</si>
  <si>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</si>
  <si>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</si>
  <si>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</si>
  <si>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</si>
  <si>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</si>
  <si>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</si>
  <si>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</si>
  <si>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</si>
  <si>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</si>
  <si>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</si>
  <si>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</si>
  <si>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</si>
  <si>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</si>
  <si>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</si>
  <si>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</si>
  <si>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</si>
  <si>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</si>
  <si>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</si>
  <si>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</si>
  <si>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</si>
  <si>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</si>
  <si>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</si>
  <si>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</si>
  <si>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</si>
  <si>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</si>
  <si>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</si>
  <si>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</si>
  <si>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</si>
  <si>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</si>
  <si>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</si>
  <si>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</si>
  <si>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</si>
  <si>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</si>
  <si>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</si>
  <si>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</si>
  <si>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</si>
  <si>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</si>
  <si>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</si>
  <si>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</si>
  <si>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</si>
  <si>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</si>
  <si>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</si>
  <si>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</si>
  <si>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</si>
  <si>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</si>
  <si>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</si>
  <si>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</si>
  <si>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</si>
  <si>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</si>
  <si>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</si>
  <si>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</si>
  <si>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</si>
  <si>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</si>
  <si>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</si>
  <si>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</si>
  <si>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</si>
  <si>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</si>
  <si>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</si>
  <si>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</si>
  <si>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</si>
  <si>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</si>
  <si>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</si>
  <si>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</si>
  <si>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</si>
  <si>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Link to Advice Document</t>
  </si>
  <si>
    <t>Advice Document Recommendation</t>
  </si>
  <si>
    <t>Phase</t>
  </si>
  <si>
    <t>Action(s) Taken</t>
  </si>
  <si>
    <t>ICANN Board Status Advice Report</t>
  </si>
  <si>
    <t>Advice Item Status</t>
  </si>
  <si>
    <t>Status and Phase Information</t>
  </si>
  <si>
    <t>Summary of the Advice Items in the Board Advice Status Report</t>
  </si>
  <si>
    <t>ALAC</t>
  </si>
  <si>
    <t>RSSAC</t>
  </si>
  <si>
    <t>SSAC</t>
  </si>
  <si>
    <t>Total</t>
  </si>
  <si>
    <t>∆ since update</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</si>
  <si>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</si>
  <si>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</si>
  <si>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</si>
  <si>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</si>
  <si>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</si>
  <si>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</si>
  <si>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</si>
  <si>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</si>
  <si>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</si>
  <si>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</si>
  <si>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</si>
  <si>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</si>
  <si>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</si>
  <si>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</si>
  <si>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</si>
  <si>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</si>
  <si>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</si>
  <si>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</si>
  <si>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Phase 2 | Understand Request</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</si>
  <si>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</si>
  <si>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</si>
  <si>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</si>
  <si>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</si>
  <si>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</si>
  <si>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</si>
  <si>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</si>
  <si>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http://www.icann.org/en/groups/ssac/documents/sac-059-en.pdf</t>
  </si>
  <si>
    <t>Phase 5 | Close Request</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</si>
  <si>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</si>
  <si>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</si>
  <si>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</si>
  <si>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</si>
  <si>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</si>
  <si>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</si>
  <si>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</si>
  <si>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</si>
  <si>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</si>
  <si>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</si>
  <si>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</si>
  <si>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</si>
  <si>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</si>
  <si>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</si>
  <si>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</si>
  <si>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Closed 
</t>
    </r>
    <r>
      <rPr>
        <i/>
        <sz val="10"/>
        <rFont val="Calibri"/>
        <family val="2"/>
        <scheme val="minor"/>
      </rPr>
      <t>in past 12 months</t>
    </r>
  </si>
  <si>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</si>
  <si>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</si>
  <si>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</si>
  <si>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</si>
  <si>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</si>
  <si>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</si>
  <si>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</si>
  <si>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</si>
  <si>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</si>
  <si>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</si>
  <si>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</si>
  <si>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</si>
  <si>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</si>
  <si>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</si>
  <si>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</si>
  <si>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</si>
  <si>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</si>
  <si>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</si>
  <si>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</si>
  <si>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</si>
  <si>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</si>
  <si>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</si>
  <si>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</si>
  <si>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</si>
  <si>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</si>
  <si>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</si>
  <si>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</si>
  <si>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</si>
  <si>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</si>
  <si>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RSSAC004: Root Server System Advisory Committee (RSSAC) Input on "Draft Proposal, Based on Initial Community Feedback, of the Principles and Mechanisms and the Process to Develop a Proposal to Transition NTIA's Stewardship of the IANA Functions"</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</si>
  <si>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</si>
  <si>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</si>
  <si>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</si>
  <si>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</si>
  <si>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</si>
  <si>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</si>
  <si>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</si>
  <si>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</si>
  <si>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</si>
  <si>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</si>
  <si>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</si>
  <si>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</si>
  <si>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</si>
  <si>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</si>
  <si>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</si>
  <si>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</si>
  <si>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</si>
  <si>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</si>
  <si>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</si>
  <si>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</si>
  <si>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</si>
  <si>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</si>
  <si>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</si>
  <si>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</si>
  <si>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</si>
  <si>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</si>
  <si>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</si>
  <si>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</si>
  <si>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</si>
  <si>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</si>
  <si>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</si>
  <si>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</si>
  <si>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</si>
  <si>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</si>
  <si>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</si>
  <si>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</si>
  <si>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</si>
  <si>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</si>
  <si>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</si>
  <si>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</si>
  <si>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</si>
  <si>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</si>
  <si>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</si>
  <si>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</si>
  <si>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</si>
  <si>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</si>
  <si>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</si>
  <si>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</si>
  <si>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</si>
  <si>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</si>
  <si>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</si>
  <si>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</si>
  <si>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</si>
  <si>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</si>
  <si>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</si>
  <si>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</si>
  <si>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</si>
  <si>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</si>
  <si>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</si>
  <si>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</si>
  <si>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</si>
  <si>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</si>
  <si>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</si>
  <si>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</si>
  <si>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</si>
  <si>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</si>
  <si>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</si>
  <si>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</si>
  <si>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</si>
  <si>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</si>
  <si>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</si>
  <si>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</si>
  <si>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</si>
  <si>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</si>
  <si>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</si>
  <si>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</si>
  <si>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</si>
  <si>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</si>
  <si>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</si>
  <si>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</si>
  <si>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</si>
  <si>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</si>
  <si>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</si>
  <si>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</si>
  <si>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</si>
  <si>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</si>
  <si>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</si>
  <si>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</si>
  <si>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</si>
  <si>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</si>
  <si>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</si>
  <si>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</si>
  <si>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</si>
  <si>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</si>
  <si>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</si>
  <si>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</si>
  <si>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</si>
  <si>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</si>
  <si>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</si>
  <si>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</si>
  <si>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</si>
  <si>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</si>
  <si>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</si>
  <si>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</si>
  <si>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</si>
  <si>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</si>
  <si>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</si>
  <si>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</si>
  <si>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</si>
  <si>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</si>
  <si>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</si>
  <si>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</si>
  <si>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</si>
  <si>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</si>
  <si>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</si>
  <si>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</si>
  <si>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</si>
  <si>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</si>
  <si>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</si>
  <si>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</si>
  <si>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</si>
  <si>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</si>
  <si>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</si>
  <si>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</si>
  <si>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</si>
  <si>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</si>
  <si>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</si>
  <si>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</si>
  <si>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</si>
  <si>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</si>
  <si>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</si>
  <si>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</si>
  <si>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</si>
  <si>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</si>
  <si>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</si>
  <si>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</si>
  <si>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</si>
  <si>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</si>
  <si>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</si>
  <si>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</si>
  <si>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</si>
  <si>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</si>
  <si>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</si>
  <si>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</si>
  <si>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</si>
  <si>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</si>
  <si>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</si>
  <si>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</si>
  <si>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</si>
  <si>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</si>
  <si>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</si>
  <si>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</si>
  <si>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</si>
  <si>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</si>
  <si>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</si>
  <si>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</si>
  <si>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</si>
  <si>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</si>
  <si>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</si>
  <si>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</si>
  <si>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</si>
  <si>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</si>
  <si>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</si>
  <si>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</si>
  <si>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</si>
  <si>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</si>
  <si>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</si>
  <si>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</si>
  <si>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</si>
  <si>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</si>
  <si>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</si>
  <si>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</si>
  <si>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</si>
  <si>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</si>
  <si>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</si>
  <si>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</si>
  <si>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</si>
  <si>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</si>
  <si>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</si>
  <si>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</si>
  <si>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</si>
  <si>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</si>
  <si>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</si>
  <si>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</si>
  <si>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</si>
  <si>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</si>
  <si>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</si>
  <si>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</si>
  <si>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</si>
  <si>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</si>
  <si>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</si>
  <si>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</si>
  <si>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</si>
  <si>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</si>
  <si>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</si>
  <si>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</si>
  <si>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</si>
  <si>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</si>
  <si>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</si>
  <si>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</si>
  <si>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RSSAC033</t>
  </si>
  <si>
    <t>https://www.icann.org/en/system/files/files/rssac-033-24apr18-en.pdf</t>
  </si>
  <si>
    <t>RSSAC033: RSSAC Statement on the Distinction Between RSSAC and Root-Ops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</si>
  <si>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</si>
  <si>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</si>
  <si>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</si>
  <si>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</si>
  <si>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</si>
  <si>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</si>
  <si>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</si>
  <si>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</si>
  <si>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</si>
  <si>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</si>
  <si>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</si>
  <si>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</si>
  <si>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</si>
  <si>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</si>
  <si>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</si>
  <si>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</si>
  <si>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</si>
  <si>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</si>
  <si>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</si>
  <si>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</si>
  <si>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</si>
  <si>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</si>
  <si>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</si>
  <si>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</si>
  <si>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</si>
  <si>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</si>
  <si>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</si>
  <si>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</si>
  <si>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</si>
  <si>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</si>
  <si>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</si>
  <si>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</si>
  <si>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</si>
  <si>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</si>
  <si>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</si>
  <si>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</si>
  <si>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</si>
  <si>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</si>
  <si>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</si>
  <si>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On 23 June 2018, the Board accepted this advice and directed the CEO or his designee to implement the advice (https://www.icann.org/resources/board-material/resolutions-2018-06-23-en#1.g).</t>
  </si>
  <si>
    <t>On 23 June 2018, the Board accepted this advice and will ask the GNSO Subsequent Procedures PDP to include this recommendation in its work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</si>
  <si>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</si>
  <si>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</si>
  <si>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</si>
  <si>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</si>
  <si>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</si>
  <si>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</si>
  <si>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</si>
  <si>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</si>
  <si>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</si>
  <si>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</si>
  <si>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</si>
  <si>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</si>
  <si>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</si>
  <si>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</si>
  <si>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</si>
  <si>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</si>
  <si>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</si>
  <si>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</si>
  <si>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</si>
  <si>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</si>
  <si>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</si>
  <si>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</si>
  <si>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</si>
  <si>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</si>
  <si>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</si>
  <si>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</si>
  <si>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</si>
  <si>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</si>
  <si>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</si>
  <si>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</si>
  <si>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</si>
  <si>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</si>
  <si>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</si>
  <si>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</si>
  <si>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</si>
  <si>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</si>
  <si>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</si>
  <si>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</si>
  <si>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</si>
  <si>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</si>
  <si>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</si>
  <si>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</si>
  <si>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</si>
  <si>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</si>
  <si>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</si>
  <si>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</si>
  <si>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</si>
  <si>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</si>
  <si>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</si>
  <si>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</si>
  <si>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</si>
  <si>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</si>
  <si>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</si>
  <si>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</si>
  <si>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</si>
  <si>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</si>
  <si>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</si>
  <si>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</si>
  <si>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</si>
  <si>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</si>
  <si>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</si>
  <si>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</si>
  <si>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</si>
  <si>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</si>
  <si>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</si>
  <si>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</si>
  <si>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</si>
  <si>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</si>
  <si>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</si>
  <si>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</si>
  <si>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</si>
  <si>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</si>
  <si>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</si>
  <si>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</si>
  <si>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SAC051: SSAC Report on WHOIS Terminology and Structure (R-2)</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</si>
  <si>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 This understanding was confirmed by the RSSAC on 18 May 2017.</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</si>
  <si>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 This understanding was confirmed by the RSSAC on 18 May 2017.</t>
  </si>
  <si>
    <t>This advice item requires further policy determination. ICANN will refer this advice to the GNSO for consideration.</t>
  </si>
  <si>
    <r>
      <rPr>
        <b/>
        <u/>
        <sz val="11"/>
        <rFont val="Calibri"/>
        <family val="2"/>
        <scheme val="minor"/>
      </rPr>
      <t>Phase 5 | Close</t>
    </r>
    <r>
      <rPr>
        <sz val="11"/>
        <rFont val="Calibri"/>
        <family val="2"/>
        <scheme val="minor"/>
      </rPr>
      <t>: Implementation complete or the Item contains no action for the Board and is pending confirmation by the ICANN Board.</t>
    </r>
  </si>
  <si>
    <r>
      <rPr>
        <b/>
        <u/>
        <sz val="11"/>
        <rFont val="Calibri"/>
        <family val="2"/>
        <scheme val="minor"/>
      </rPr>
      <t>Phase 4 | Implement</t>
    </r>
    <r>
      <rPr>
        <b/>
        <sz val="11"/>
        <rFont val="Calibri"/>
        <family val="2"/>
        <scheme val="minor"/>
      </rPr>
      <t>:</t>
    </r>
    <r>
      <rPr>
        <sz val="11"/>
        <rFont val="Calibri"/>
        <family val="2"/>
        <scheme val="minor"/>
      </rPr>
      <t> ICANN has determined that the advice item will be implemented.  ICANN will be reaching out to the Advice Provider with implementation updates.</t>
    </r>
  </si>
  <si>
    <r>
      <rPr>
        <b/>
        <u/>
        <sz val="11"/>
        <rFont val="Calibri"/>
        <family val="2"/>
        <scheme val="minor"/>
      </rPr>
      <t>Phase 2 | Understand</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</si>
  <si>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1 | Receive &amp; Acknowledge</t>
    </r>
    <r>
      <rPr>
        <b/>
        <sz val="11"/>
        <rFont val="Calibri"/>
        <family val="2"/>
        <scheme val="minor"/>
      </rPr>
      <t>:</t>
    </r>
    <r>
      <rPr>
        <sz val="11"/>
        <rFont val="Calibri"/>
        <family val="2"/>
        <scheme val="minor"/>
      </rPr>
      <t xml:space="preserve"> ICANN has received a new Advice Document and will reach out to the Advice Provider to confirm receipt of the document.</t>
    </r>
  </si>
  <si>
    <t>No changes should be made to the current naming scheme used in the root server system until more studies have been conducted.</t>
  </si>
  <si>
    <t>Conduct studies to understand the current behavior of DNS resolvers and how each naming scheme discussed in this document would affect these behaviours.</t>
  </si>
  <si>
    <t>Conduct a study to understand the feasibility and impact of node re-delegation attacks.</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</si>
  <si>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</si>
  <si>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On 15 October 2018 ICANN org determined that the first-ever changing of the cryptographic key that helps protect the DNS has been completed with minimal disruption of the global Internet (https://www.icann.org/news/announcement-2018-10-15-en). See: https://www.icann.org/resources/pages/ksk-rollover.</t>
  </si>
  <si>
    <t>SAC070: Advisory on the Use of Static TLD / Suffix Lists (R-5)</t>
  </si>
  <si>
    <t>IANA should host a PSL containing information about the domains within the registries with which IANA has direct communication. Such a PSL would be authoritative for those domains. Such a list should include, at a minimum, all TLDs in the IANA root zone.</t>
  </si>
  <si>
    <t>SAC070: SSAC Advisory on the Use of Static TLD/Suffix Lists (R-3)</t>
  </si>
  <si>
    <t>To close the knowledge gap between registries and popular PSL maintainers, ICANN and the Mozilla Foundation should collaboratively create informational material that can be given to TLD registry operators about the Mozilla PSL.</t>
  </si>
  <si>
    <t>SAC065: SSAC Advisory on DDoS Attacks Leveraging DNS Infrastructure (R-1)</t>
  </si>
  <si>
    <t>ICANN should help facilitate an Internet-wide community effort to reduce the number of open resolvers and networks that allow network spoofing.</t>
  </si>
  <si>
    <t>SAC064: SSAC Advisory on DNS "Search List" Processing (R-3)</t>
  </si>
  <si>
    <t>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</si>
  <si>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SAC064: SSAC Advisory on DNS "Search List" Processing (R-2)</t>
  </si>
  <si>
    <t>The SSAC recommends ICANN staff to work with the DNS community and the IETF to encourage the standardization of search list processing behavior.</t>
  </si>
  <si>
    <t>SAC062: SSAC Advisory Concerning the Mitigation of Name Collision Risk (R-1)</t>
  </si>
  <si>
    <t>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</si>
  <si>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On 15 October 2018 ICANN org determined that the first-ever changing of the cryptographic key that helps protect the DNS has been completed with minimal disruption of the global Internet (https://www.icann.org/news/announcement-2018-10-15-en). The communication plan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</si>
  <si>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test pass is part of the overall KSK Rollover Project. See: https://www.icann.org/resources/pages/ksk-rollover.</t>
  </si>
  <si>
    <t>On 15 October 2018 ICANN org determined that the first-ever changing of the cryptographic key that helps protect the DNS has been completed with minimal disruption of the global Internet (https://www.icann.org/news/announcement-2018-10-15-en). The data collection program is part of the overall KSK Rollover Project. See: https://www.icann.org/resources/pages/ksk-rollover.</t>
  </si>
  <si>
    <t>SAC046: Report of the Security and Stability Advisory Committee on Root Scaling (R-4)</t>
  </si>
  <si>
    <t>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</si>
  <si>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SAC045: Invalid Top Level Domain Queries at the Root Level of the Domain Name System (R-6)</t>
  </si>
  <si>
    <t>Reference Number</t>
  </si>
  <si>
    <t>SAC105</t>
  </si>
  <si>
    <t>https://www.icann.org/en/system/files/files/sac-105-en.pdf</t>
  </si>
  <si>
    <t>SAC105: The DNS and the Internet of Things: Opportunities, Risks, and Challenges</t>
  </si>
  <si>
    <t>The ICANN org understands that the aim of SAC105: The DNS and the Internet of Things: Opportunities, Risks, and Challenges is to trigger and facilitate dialogue in the broader ICANN community. The ICANN org understands that SAC105 does not contain any recommendations nor does it solicit any actions from the ICANN Community or Board and therefore the item will be considered closed. This understanding was sent to the SSAC on 3 June 2019.</t>
  </si>
  <si>
    <t>RSSAC042</t>
  </si>
  <si>
    <t>https://www.icann.org/en/system/files/files/rssac-042-17may19-en.pdf</t>
  </si>
  <si>
    <t>RSSAC042: RSSAC Statement on Root Server Operator Independence</t>
  </si>
  <si>
    <t>Principle 10 of RSSAC037 states, "RSOs must be autonomous and independent," and this must be preserved in future RSS governance models. RSOs must remain independent from each other as well as from any overarching organization, government, or community. This serves to prevent capture of the RSS by an entity that may diverge from the guiding principles of the RSS as set forth in RSSAC037. This document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t>
  </si>
  <si>
    <t>At GDD Industry Summit 2019 in Bangkok in May 2019 (https://www.icann.org/gddsummit), a session on Credential Management Lifecycle was conducted. A team of community experts presented an educational material that was shared with the SSAC prior to the session for input and guidance. A community wiki space has been established for the community to share good practices in credential management. The sharing of the good practices and community awareness will continue with the participation of the community.</t>
  </si>
  <si>
    <t>Closure notification letter sent to the Board on 23 April 2018 (https://www.icann.org/en/system/files/correspondence/davies-to-chalaby-23apr18-en.pdf). RSSAC notified via ARR Tool as well.</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</si>
  <si>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within the Internet-Draft. On 24 June 2017, the ICANN Board accepted this advice and directed the ICANN organization to implement per the ICANN organization's recommendation (https://www.icann.org/resources/board-material/resolutions-2017-06-24-en#2.b).</t>
  </si>
  <si>
    <t>RSSAC043</t>
  </si>
  <si>
    <t>https://www.icann.org/en/system/files/files/rssac-043-04jun19-en.pdf</t>
  </si>
  <si>
    <t>RSSAC043: Report from the RSSAC April 2019 Workshop</t>
  </si>
  <si>
    <t>The Root Server System Advisory Committee (RSSAC) held its seventh workshop from April 23 to 25, 2019, hosted by Verisign, Inc. and supported by the Internet Corporation for Assigned Names and Numbers (ICANN). Twelve root server operator (RSO) organizations, three liaisons to the RSSAC, and four RSSAC Caucus members attended the workshop. The primary purpose of this workshop was to advance the work of Root Server System (RSS) Metrics Work Party. The RSSAC also discussed several matters related to its proposed governance model for the RSS from RSSAC037. This document contains a high-level summary of these activities.</t>
  </si>
  <si>
    <t>The Internet of Things (IoT) promises to enhance our daily lives by seamlessly and autonomously sensing and acting upon our physical environment through tens of billions of connected devices. While this makes the IoT vastly different from traditional Internet applications like email and web browsing, we expect that a significant number of IoT deployments will use the DNS to locate remote services that they need, for instance to enable telemetry data transmission and collection for monitoring and analysis of sensor data. In this report, the SSAC provides a discussion on the interplay between the DNS and the IoT, arguing that the IoT represents both an opportunity and a risk to the DNS. It is an opportunity because the DNS provides functions and data that can help make the IoT more secure, stable, and transparent, which is critical given the IoT's interaction with the physical world. It is a risk because various measurement studies suggest that IoT devices may stress the DNS, for instance, because of complex DDoS attacks carried out by botnets that grow to hundreds of thousands or in the future millions of infected IoT devices within hours. We also identify and discuss five challenges for the DNS and IoT industries (e.g., DNS and IoT operators and software developers) to address these opportunities and risks, for instance by making the DNS’s security functions (e.g., response verification and encryption) available on popular IoT operating systems and by developing a shared system that allows different DNS operators to automatically and continually exchange data on IoT botnet activity. Unlike typical SSAC publications, the aim of this report is to trigger and facilitate dialogue in the broader ICANN community. We therefore provide a tutorial-style discussion that is more forward looking than operational in nature. Our discussion partly falls within ICANN’s and SSAC’s remit, but also goes beyond it, for instance, because the challenges we identify will take a wider range of players to address. We explicitly do not provide any recommendations and do not solicit any actions from the ICANN community or Board.</t>
  </si>
  <si>
    <t>The ICANN org understands RSSAC042 illustrates important aspects of Root Server Operator (RSO) independence: organizational independence, financial independence, architecture and engineering design, and network operations and administration. RSO independence is a vital quality of the RSS that must be preserved for the purposes recognized in this publication and to ensure the stability, security, and resilience of the DNS. As RSSAC042 does not contain any recommendations for the ICANN Board, the ICANN Org understands that there is no action for the ICANN Board and the item is closed. ICANN sent this understanding to the RSSAC for review on 11 Jun 2019.</t>
  </si>
  <si>
    <t>SAC101v2: SSAC Advisory Regarding Access to Domain Name Registration Data (R-2B)</t>
  </si>
  <si>
    <t>The ICANN Board should direct the ICANN Organization to work with the ICANN Community to: B) clarify current expectations for the use of rate limiting under existing policy and agreements.</t>
  </si>
  <si>
    <t>On 23 June 2019 the ICANN Board considered SAC101v2 and accepted Recommendation 1 and directed the ICANN President and CEO, or his designee(s), to work with the community to clarify existing contractual obligations relating to rate limits (https://www.icann.org/resources/board-material/resolutions-2019-06-23-en#1.c). In its rationale the Board state "Advice item 2B suggests that the Board direct ICANN org to work with the community to 'clarify current expectations for the use of rate limiting under existing policy and agreements.' In accepting advice item 2B, the Board notes that the community should be involved in the discussion to clarify existing contractual obligations relating to rate limits."</t>
  </si>
  <si>
    <t>On 23 June 2019 the ICANN Board considered SAC101v2 and accepted Recommendation 1 and directed the ICANN President and CEO, or his designee(s), to create a plan that reports on ICANN org's and the community's progress toward the four objectives identified in the advice (https://www.icann.org/resources/board-material/resolutions-2019-06-23-en#1.c). In its rationale the Board states "In accepting advice item one, the Board further notes that the creation of an "accredited RDDS access program," is a topic under discussion in the EPDP Phase 2. The Board cannot dictate outcomes of PDPs. Once the EPDP delivers its final Phase 2 report, the Board will consider the policy recommendations."</t>
  </si>
  <si>
    <t>SAC101v2: SSAC Advisory Regarding Access to Domain Name Registration Data (R-2A)</t>
  </si>
  <si>
    <t>The ICANN Board should direct the ICANN Organization to work with the ICANN Community to: A) develop policy with clearly defined uniform purposes for RDDS rate-limiting and corresponding service level agreement requirements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</si>
  <si>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2A suggests that the Board direct ICANN org to work with the community to 'develop policy with clearly defined uniform purposes for RDDS rate-limiting and corresponding service level agreement requirements.' As policy is developed by the community and this topic is in the work plan for the EPDP Phase 2, the Board notes this advice and refers to the GNSO Council as the manager of PDPs. In taking this action, the Board also notes that in the Annex to the Temporary Specification for gTLD Registration Data, the Board asked that the topic of rate limit be discussed and resolved by the community as quickly as possible."</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</si>
  <si>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seven suggests that the 'ICANN Board should direct the ICANN Organization to work to ensure that RDDS access is provided in a measurable and enforceable framework, which can be understood by all parties.'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</si>
  <si>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three suggests that the 'Board and EPDP policy-makers should ensure that security practitioners and law enforcement authorities have access to domain name contact data, via RDDS, to the full extent allowed by applicable law.'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</si>
  <si>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four suggests that 'initiation of charges for RDS access, or any significant future changes in fees for RDDS access, must include a formal assessment of user impacts and the security and stability impacts, and be conducted as part of a formal Policy Development Process (PDP).' As this is a policy matter and the topic is in the work plan for the EPDP Phase 2, the Board notes this advice and refers to the GNSO Council as the manager of PDPs."</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</si>
  <si>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</si>
  <si>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six suggests that the 'ICANN Board should direct the ICANN Organization to work to ensure that all methods of access to RDDS data provide an equivalent response to the same query.' As this is a policy matter and the topic is in the work plan for the EPDP Phase 2, the Board notes this advice and refers to the GNSO Council as the manager of PDPs."</t>
  </si>
  <si>
    <t>The ICANN org understands RSSAC041 Recommendation 5 to mean that at the conclusion of every organizational review, the ICANN org should report on how the process transpired. The ICANN org should demonstrate how the process will be modified if there are any lessons learned from the organizational review. The RSSAC confirmed this understanding on 13 June 2019.</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</si>
  <si>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SSAC on 1 November 2018.</t>
  </si>
  <si>
    <t>On 13 May 2018, the ICANN Board requested the SSAC to provide advice to the Board on the "Updated Plan for Continuing the Root KSK Rollover." This comment represents the SSAC’s response to that request.</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</si>
  <si>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</si>
  <si>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</si>
  <si>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</si>
  <si>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</si>
  <si>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</si>
  <si>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</si>
  <si>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The SSAC sent a letter (https://www.icann.org/en/system/files/correspondence/faltstrom-to-icann-board-03oct17-en.pdf)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</si>
  <si>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</si>
  <si>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</si>
  <si>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</si>
  <si>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Phase 4 | Deferred</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</si>
  <si>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Registrations under gTLDs are limited to IDNA2008 under the new gTLDs program. So registrations for such gTLDs do not permit emojis. The same restrictions are also also extended for contracts for other gTLDs. There is active outreach to the ccTLDs for following the same practice, and not register emojis, by ICANN org's GSE team and the IDN program team. ICANN org has also translated the advice from SSAC to training materials, e.g. see the flyer and its translations at the bottom of the webpage www.icann.org/idn - which is being disseminated by the GSE team.</t>
  </si>
  <si>
    <t>On 2 Nov 2017, the ICANN Board directed the ICANN org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 (see: https://www.icann.org/resources/board-material/resolutions-2017-11-02-en#1.e). IDN ccTLD Fast Track process already limits labels at top level to IDNA2008 which does not allow for emojis (see https://www.icann.org/en/system/files/files/idn-cctld-implementation-plan-28mar19-en.pdf). Further, GNSO is considering limiting the TLDs to IDNA2008 (through the use of Root Zone Label Generation Rules) for the subsequent procedures for the gTLDs. The policy work is still under development by the community. Limiting TLDs to Root Zone LGRs is also recommended in the recent recommendations for IDN variant TLDs published at https://www.icann.org/resources/pages/idn-variant-tld-implementation-2018-07-26-en and adopted by the ICANN Board at ICANN64 for further consideration by GNSO and ccNSO. Finally the recent work on technical use of Root Zone LGR by the study group also recommends the same: see recommendations 1 and 2 in the report at https://www.icann.org/en/system/files/files/recommendations-rz-lgr-14may19-en.pdf. Further implementation of this item is deferred as of 30 June 2019 pending external activity. ICANN org will take up further work once the GNSO and ccNSO have considered these items as part of their policy development work.</t>
  </si>
  <si>
    <t>On 23 June 2018, the Board accepted this advice and noted that implementation has been completed (https://www.icann.org/resources/board-material/resolutions-2018-06-23-en#1.g). Subsequently, on 2 August 2018 the SSAC contacted the ICANN org to oppose this determination and requested the ICANN org change SAC061 Recommendation 2’s status from ‘Closed’ to ‘Open.” Upon review of SAC061 and SAC101v2, the ICANN org has returned SAC061 to Phase 2 | Understand. SAC061 Recommendation 2 will be considered in conjunction with SAC101v2. On 23 June 2019 the ICANN Board considered SAC101v2 and noted advice items 2A and three through seven in SAC101 version 2 and referred them to the GNSO Council for consideration for inclusion in the EPDP Phase 2 work (https://www.icann.org/resources/board-material/resolutions-2019-06-23-en#1.c). In its rationale the Board states "Advice item five reiterates Recommendation 2 from SAC061 and suggests that 'The ICANN Board should ensure that a formal security risk assessment of the registration data policy be conducted as an input into the Policy Development Process. A separate security risk assessment should also be conducted regarding the implementation of the policy.' The advice further suggests that 'These assessments should be incorporated in PDP plans at the GNSO.' As the advice suggests that the assessments be incorporated into PDP plans and the GNSO is the manager of PDPs, the Board notes and refers this advice to the GNSO Council."</t>
  </si>
  <si>
    <t>A detailed analysis has been publised as part of recommendations for managing IDN variant TLDs, which has been approved by ICANN Board at ICANN64. The analysis has been forwarded to the GNSO and ccNSO for their consideration for relevant policy and procedure development. The analysis is avaialble at https://www.icann.org/resources/pages/idn-variant-tld-implementation-2018-07-26-en. Specifically see section 3 of the report at https://www.icann.org/en/system/files/files/idn-variant-tld-recommendations-analysis-25jan19-en.pdf.</t>
  </si>
  <si>
    <t>ICANN org recently developed the Recommendations for Managing IDN Variant TLDs, published at https://www.icann.org/resources/pages/idn-variant-tld-implementation-2018-07-26-en. These have been adopted by ICANN Board at their meeting at ICANN64, where the Board asked the GNSO and ccNSO to consider these in their policy and procedures. Further implementation of this item is deferred as of 30 June 2019 pending external activity. ICANN org will take up further work once the GNSO and ccNSO have considered these items as part of their policy development work.</t>
  </si>
  <si>
    <t>The IDN Guidelines have been updated to encourage the use reference LGRs which allow for consistent set of rules between top-level and second level. See recommendations eight (8) and nine (9) of the guidelines: https://www.icann.org/en/system/files/files/idn-guidelines-10may18-en.pdf. The Guidelines are being considered by the ICANN Board. GNSO recently requested deferring their approval by the Board as it considers if some of these guidelines come under their policy remit. The reference second LGRs are posted at https://www.icann.org/resources/pages/second-level-lgr-2015-06-21-en. The root zone LGR is posted at https://www.icann.org/resources/pages/root-zone-lgr-2015-06-21-en. IANA also maintains a central repository for IDN tables for all TLDs.</t>
  </si>
  <si>
    <t>RZ-LGR-3 integrating 16 scripts is being released in July 2019. The inclusion of RZ-LGR to validate TLD labels and their variant labels has also been recommended as part of managing IDN variant TLDs. GNSO and ccNSO are currently considering this recommendation. The Study Group on Technical Utilization of Root Zone Label Generation Rules took up this item to discuss. Recommendation four (4) of their report suggests a way forward. This work has been released for public comment and will be finalized afterwards for further consideration of the ICANN Board. See report at https://www.icann.org/en/system/files/files/recommendations-rz-lgr-14may19-en.pdf and public comment at https://www.icann.org/public-comments/technical-rz-lgr-2019-05-15-en. Further implementation of this item is deferred as of 30 June 2019 pending external activity. ICANN org will take up further work once the GNSO and ccNSO have considered these items as part of their policy development work.</t>
  </si>
  <si>
    <r>
      <rPr>
        <b/>
        <u/>
        <sz val="11"/>
        <rFont val="Calibri (Body)"/>
      </rPr>
      <t>Phase 4 | Deferred</t>
    </r>
    <r>
      <rPr>
        <b/>
        <sz val="11"/>
        <rFont val="Calibri"/>
        <family val="2"/>
        <scheme val="minor"/>
      </rPr>
      <t xml:space="preserve">: </t>
    </r>
    <r>
      <rPr>
        <sz val="11"/>
        <rFont val="Calibri"/>
        <family val="2"/>
        <scheme val="minor"/>
      </rPr>
      <t>The implementation of this item has been deferred pending external activity. ICANN will reach out and notify the Advice Provider if implementation of an item is deferred. Implementation updates will not be provided while an item is deferred.</t>
    </r>
  </si>
  <si>
    <r>
      <rPr>
        <b/>
        <u/>
        <sz val="11"/>
        <rFont val="Calibri (Body)"/>
      </rPr>
      <t>Phase 3 | Deferred</t>
    </r>
    <r>
      <rPr>
        <b/>
        <sz val="11"/>
        <rFont val="Calibri"/>
        <family val="2"/>
        <scheme val="minor"/>
      </rPr>
      <t xml:space="preserve">: </t>
    </r>
    <r>
      <rPr>
        <sz val="11"/>
        <rFont val="Calibri"/>
        <family val="2"/>
        <scheme val="minor"/>
      </rPr>
      <t>The ICANN Board is deferring consideration of this item pending the completion of an external activity. ICANN will reach out and notify the Advice Provider if consideration of an item is deferred.</t>
    </r>
  </si>
  <si>
    <t>Phase 3 | Deferred*</t>
  </si>
  <si>
    <t>Phase 4 | Deferred*</t>
  </si>
  <si>
    <t>*Please see phase explanation on "Phase and Status Information" tab for details on items deferred in Phases 3 and 4.</t>
  </si>
  <si>
    <t>The ICANN organization understands that RSSAC043 is a high-level summary of the outcomes of the Root Server System Advisory Committee (RSSAC) sixth workshop held from 23 April 2019 to 25 April 2019. There is no action for the ICANN Board. ICANN sent this understanding to the RSSAC on 10 Jul 2019.</t>
  </si>
  <si>
    <t>The SSAC recommends that the scope of the work presented in Recommendation 1 include at least the following issues and questions: 1) In the Applicant Guidebook for the most recent round of new generic Top Level Domain (gTLD) applications,20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21 As described in RFC 676122,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</si>
  <si>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https://www.icann.org/en/system/files/files/sac-064-en.pdf</t>
  </si>
  <si>
    <t>https://www.icann.org/en/system/files/files/sac-051-en.pdf</t>
  </si>
  <si>
    <t>SAC106</t>
  </si>
  <si>
    <t>https://www.icann.org/en/system/files/files/sac-106-en.pdf</t>
  </si>
  <si>
    <t>SAC106: SSAC Comments on Evolving the Governance of the Root Server System (R-1)</t>
  </si>
  <si>
    <t>The SSAC recommends that the SSAC be included as a voting member in the Governance Working Group (GWG).</t>
  </si>
  <si>
    <t>SAC106: SSAC Comments on Evolving the Governance of the Root Server System (R-2)</t>
  </si>
  <si>
    <t>The SSAC recommends that the SSAC not be given any operational roles in any standing committees, operational committees, or other bodies that emerge from the deliberations of the GWG, but is open to invitations to participate in an advisory capacity, consistent with SSAC’s charter, experience and capabilities.</t>
  </si>
  <si>
    <t>SAC106: SSAC Comments on Evolving the Governance of the Root Server System (R-3)</t>
  </si>
  <si>
    <t>The SSAC recommends that decisions of the GWG be made on the basis of consensus, and that votes only be taken when formality is required or consensus is not achievable.</t>
  </si>
  <si>
    <t>SAC106: SSAC Comments on Evolving the Governance of the Root Server System (R-4)</t>
  </si>
  <si>
    <t>The SSAC recommends that bodies involved in the ongoing oversight of the RSS be reviewed regularly to ensure that the RSS is both meeting its commitments and that it remains responsive to evolutionary needs and changing environmental factors as appropriate.</t>
  </si>
  <si>
    <t>On 23 June 2018, the Board accepted this advice and directed the ICANN President and CEO or his designee to implement an auto-renew feature in the CZDS system (https://www.icann.org/resources/board-material/resolutions-2018-06-23-en#1.g). CZDS platform migration is complete, making it possible to add new features to address the problem of gaps in user access to zone files. The feature has been scoped and is in the process of being added to the next product road map for future system enhancements. Due to additional updates to the roadmap, substantial updates for new features on CZDS is expected to be available in 2QFY20.</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</si>
  <si>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 The number of complaints requiring Contractual Compliance follow-up is decreasing. The adoption rate of the new auto-approve feature increased to 45% from 40% in June 2019. The number of TLDs that approve requests for a period longer than 2 years is increasing.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</si>
  <si>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 ICANN org continues to work with the Policy team to inform the community to have the recommendation to be considered for the subsequent rounds of new gTLDs.</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</si>
  <si>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As of 26 August 2019 all contracted parties are required to provide an RDAP service in addition to the WHOIS service. ICANN org expects to initiate the formal process for amending the Base gTLD Registry Agreement and 2013 Registrar Accreditation Agreement respectively to incorporate robust requirements for RDAP and define a smooth transition from WHOIS to RDAP including a sunset of the obligations for the WHOIS service.</t>
  </si>
  <si>
    <t>Advice Item</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</si>
  <si>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 Further implementation of this item is deferred as of 23 September 2019 pending external activity. ICANN org will take up further action once the NCAP's work on analyzing the causes of queries for non-existent TLDs to the root is complete.</t>
  </si>
  <si>
    <t>RSSAC044</t>
  </si>
  <si>
    <t>https://www.icann.org/en/system/files/files/rssac-044-29oct19-en.pdf</t>
  </si>
  <si>
    <t>RSSAC044: Report from the RSSAC October 2019 Workshop</t>
  </si>
  <si>
    <t>The Root Server System Advisory Committee (RSSAC) held its eighth workshop from October 1 to 3, 2019, hosted by Verisign, Inc. and supported by the Internet Corporation for Assigned Names and Numbers (ICANN). Twelve root server operator (RSO) organizations, four liaisons to the RSSAC, four RSSAC Caucus members, and one ICANN research fellow attended the workshop. The RSSAC workshop also featured remote participation to facilitate broader RSSAC Caucus attendance. The primary purpose of this workshop was to advance the work of the Root Server System (RSS) Metrics Work Party. This document contains a high-level summary of these activities.</t>
  </si>
  <si>
    <t>RSSAC000v4</t>
  </si>
  <si>
    <t>https://www.icann.org/en/system/files/files/rssac-000-op-procedures-13mar19-en.pdf</t>
  </si>
  <si>
    <t>These are the Operational Procedures of the Root Server System Advisory Committee (RSSAC). The role of the RSSAC is to advise the ICANN community and Board of Directors on matters relating to the operation, administration, security, and integrity of the Internet's Root Server System. The RSSAC’s responsibilities are defined in the ICANN Bylaws, Article XII, Section 2.c. These Operational Procedures document how the RSSAC will carry out its work, with the rationale for processes where it seems helpful. In case of conflict with the ICANN Bylaws, the ICANN Bylaws take precedence.</t>
  </si>
  <si>
    <t>-</t>
  </si>
  <si>
    <t>Total Open Advice Items</t>
  </si>
  <si>
    <t>Combined</t>
  </si>
  <si>
    <t>RSSAC000v4: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</si>
  <si>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18 Nov 2019. This item is considered complete as of the RSSAC’s confirmation of understanding on 19 Nov 2019.</t>
  </si>
  <si>
    <t>The ICANN org understands SAC102 is the SSAC's response to ICANN Board Resolution 2018.05.13.09. ICANN org understands the SSAC had not identified any reason within the SSAC’s scope why the October 2018 root zone KSK rollover should have not proceeded as it was planned. The ICANN org also understands that the SSAC would like the ICANN org to establish a framework for scheduling further rolls of the root KSK based on analysis of the outcomes of this initial roll of the KSK. This is an updated understanding of SAC102 based on feedback provided by the SSAC on 16 July 2019. ICANN sent this updated understanding to the SSAC for review on 15 August 2019. As of 07 November 2019, a proposed framework requested in the SSAC advice has been put up for public comment and communicated to the community in various sessions in ICANN 66 and on the customary DNSSEC-related mailing lists.</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</si>
  <si>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ICANN org hired a contractor to provide the materials. Estimated time to completion is end of November 2019. On 24 June 2017, the ICANN Board accepted this advice and directed the ICANN organization to implement per the ICANN organization's recommendation (https://www.icann.org/resources/board-material/resolutions-2017-06-24-en#2.b). As of 01 December 2019, IANA staff is now hosting an authoritative PSL for all TLDs in the root zone as stated in recommendation 5 of SAC070.</t>
  </si>
  <si>
    <t>RSSAC045</t>
  </si>
  <si>
    <t>https://www.icann.org/en/system/files/files/rssac-045-03dec19-en.pdf</t>
  </si>
  <si>
    <t>RSSAC045: RSSAC Statement on Threat Mitigation for the Root Server System</t>
  </si>
  <si>
    <t>At ICANN61 the ICANN Board and the RSSAC engaged in a discussion about threats to the Root Server System (RSS) and how the ICANN Board could respond if threats to the RSS materialized. The RSSAC took this input back to the Root Server Operators (RSOs) for feedback. Since that time, the RSOs have published a document that outlines security risks and mitigations to the RSS and general methods used for mitigation. The RSSAC would like to formally endorse the work of the RSOs on Threat Mitigation for the Root Server System. Furthermore, the RSSAC regards the ICANN Board's request for input fulfilled.</t>
  </si>
  <si>
    <t>ICANN understands that this is the Root Server System Advisory Committee's (RSSAC) Statement on Threat Mitigation for the Root Server System. The RSSAC would like to formally endorse the work of the RSOs on Threat Mitigation for the Root Server System.2 Furthermore, the RSSAC regards the ICANN Board's request for input fulfilled. There is no action for the ICANN Board. ICANN sent this understanding to the RSSAC for review on 16 Dec 2019. This item is considered complete as of the RSSAC’s confirmation of understanding on 18 Dec 2019.</t>
  </si>
  <si>
    <t>SAC107</t>
  </si>
  <si>
    <t>https://www.icann.org/en/system/files/files/sac-107-en.pdf</t>
  </si>
  <si>
    <t>SSAC107: SSAC Comment to NIST on Quantum Cryptography Algorithms</t>
  </si>
  <si>
    <t>The Internet Corporation for Assigned Names and Numbers (ICANN) Security and Stability Advisory Committee (SSAC) submits the following comments in response to the National Institute of Standards (NIST) request for feedback on its post-quantum cryptography second-round candidate algorithms. Our comments concern the role that new cryptographic algorithms would have in the implementation of DNSSEC. In general, implementing quantum-resistant cryptography in DNSSEC should be straightforward. However, an issue that we foresee, given that there are some architectural size limits in the DNS, is that some of the candidate algorithms may not be supportable in the DNS.</t>
  </si>
  <si>
    <t>The ICANN org understands that this statement is SAC107: SSAC Comment to NIST on Quantum Cryptography Algorithms. As this item is input to the NIST on its post-quantum cryptography second round candidate algorithms, there is no action for the ICANN Board, and the item will be considered closed. This understanding was sent to the SSAC on 10 December 2019.</t>
  </si>
  <si>
    <t>The ICANN organization understands that RSSAC044 is a high-level summary of the outcomes of the Root Server System Advisory Committee (RSSAC) eighth workshop held from 01 October 2019 to 03 October 2019. There is no action for the ICANN Board. ICANN sent this understanding to the RSSAC for review on 05 Nov 2019. This item is considered complete as of the RSSAC’s confirmation of understanding on 18 Dec 2019.</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</si>
  <si>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 As the GWG begins its work to develop a final governance model for the Root Server System, ICANN org is working on a methodology for estimating the costs of the RSS. ICANN org will also work proactively with the GWG to estimate the costs of the final governance model.</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</si>
  <si>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 On 07 November 2019 a Board Resolution addressed RSSAC037 Recommendation 1 https://www.icann.org/resources/board-material/resolutions-2019-11-07-en#2.d. The ICANN Board directed the ICANN President and CEO, or his designee(s), to publish the final charter, operating procedures, and work plan for the GWG and to convene the GWG. RSSAC037; the Concept Paper; and the GWG charter, operating procedures, and work plan provide a starting point for discussions in the ICANN community about evolving RSS governance. By convening the GWG, the ICANN Board completes its consideration of recommendation one from RSSAC038. Furthermore, the ICANN Board continues its evaluation and consideration of recommendations two and three from RSSAC038.</t>
  </si>
  <si>
    <t>SAC108</t>
  </si>
  <si>
    <t>https://www.icann.org/en/system/files/files/sac-108-en.pdf</t>
  </si>
  <si>
    <t>SAC108: SSAC Comments on the IANA Proposal for Future Root Zone KSK Rollovers</t>
  </si>
  <si>
    <t>This publication represents the full SSAC input to the Proposal for Future Root Zone KSK Rollovers ICANN Public Comment Proceeding. The SSAC reviewed the proposal in order to assure itself, and others, that the proposal will not introduce any stability or reliability issues to the root zone, the Root Server System (RSS), or the larger DNS ecosystem. Overall, the SSAC finds no issue with the proposal that should prevent the IANA from moving forward, and would like to thank the IANA for developing a strong proposal. The SSAC does find some aspects of the proposal could use more detailed explanations and further consideration, and expects IANA to produce a more detailed final plan for public consultation prior to rolling the KSK again. This comment also includes future considerations that IANA should take into account for subsequent rollovers.</t>
  </si>
  <si>
    <t>The ICANN organization understands this is the 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SSAC on 05 February 2020.</t>
  </si>
  <si>
    <t>RSSAC046</t>
  </si>
  <si>
    <t>https://www.icann.org/en/system/files/files/rssac-046-29jan20-en.pdf</t>
  </si>
  <si>
    <t>RSSAC046: RSSAC Statement on IANA’s Proposal for Future Root Zone KSK Rollovers</t>
  </si>
  <si>
    <t>Foremost of importance for the RSSAC is that future KSK rollovers be done in a consistent, predictable and deliberate manner. Thus, the RSSAC welcomes this opportunity to comment on subsequent KSK rollovers, and would like to thank IANA for preparing this plan and submitting it for public comment.</t>
  </si>
  <si>
    <t>The ICANN organization understands this is the RSSAC’s comment on IANA’s Proposal for Future Root Zone KSK Rollovers. The respective public comment period closed on 31 January 2020. A Report of Public Comments will be published on 21 February 2020 and this comment will be included in that consideration (https://www.icann.org/public-comments/proposal-future-rz-ksk-rollovers-2019-11-01-en). There is no action for the ICANN Board. This understanding was sent to the RSSAC on 05 February 2020.</t>
  </si>
  <si>
    <t>SSAC2020-06</t>
  </si>
  <si>
    <t>https://www.icann.org/en/system/files/files/ssac2020-06-14feb20-en.pdf</t>
  </si>
  <si>
    <t>SSAC2020-06: SSAC Public Comment on the Initial Report of the New gTLD Auction Proceeds Cross-Community Working Group</t>
  </si>
  <si>
    <t>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This step should be undertaken before the Board formally considers the CCWG’s Final Report as its advice would assist the Board in its consideration of the CCWG recommendations.</t>
  </si>
  <si>
    <t>The ICANN organization understands SAC106 Recommendation 1 to mean that the SSAC recommends to the ICANN Board that the SSAC be included as a voting member in the Root Server System Governance Working Group. ICANN sent this understanding to the SSAC for review on 15 August 2019. As of December 2019 SSAC is appointed a member to the GWG. This advice item will now be closed.</t>
  </si>
  <si>
    <t>The plan will be updated to include actual measurement, monitoring, and data sharing capability of root zone performance, in cooperation with RSSAC and other root zone management participants to define the specific measurements, monitoring, and data sharing framework. Further implementation of this item is deferred as of 04 December 2019 pending external activity. ICANN org will take up further action once the implementation of RSSAC037-038 and the work of the Root Server System Governance Working Group is complete.</t>
  </si>
  <si>
    <t>SAC110</t>
  </si>
  <si>
    <t>https://www.icann.org/en/system/files/files/sac-110-en.pdf</t>
  </si>
  <si>
    <t>SAC110: SSAC Comments on the Second Security, Stability, and Resiliency (SSR2) Review Team Draft Report</t>
  </si>
  <si>
    <t>The ICANN Security and Stability Advisory Committee (SSAC) appreciates the circulation of an early draft of the findings and recommendations from the Second Security, Stability, and Resiliency (SSR2) Review Team (RT) Draft Report, and we thank the RT for the opportunity to comment on this interim report. In this comment the SSAC presents general comments about the SSR2 review and specific comments on individual recommendations in the report. The SSAC has endeavored to meet the SSR2 timeline, and due to these time constraints this response may not be as comprehensive as the SSAC would have preferred. The SSAC would be happy to discuss these comments with the SSR2 RT at their convenience to explain any items that are unclear and require further elaboration. There are some strongly-held mixed opinions within the SSAC on parts of the SSR2 report. Where there is SSAC consensus the document will state a view on behalf of the SSAC. Where there is a diverse set of opinions within SSAC, the SSAC comment will indicate this. The SSAC would like to acknowledge the significant time and effort devoted by the members of the SSR2 Review Team and thank them for their contribution on this important topic.</t>
  </si>
  <si>
    <t>The ICANN organization understands this is the SSAC’s comment on the Second Security, Stability, and Resiliency (SSR2) Review Team Draft Report. The respective public comment period closed on 20 March 2020. A Report of Public Comments will be published on 03 April 2020 and this comment will be included in that consideration https://www.icann.org/public-comments/ssr2-rt-draft-report-2020-01-24-en. There is no action for the ICANN Board. This understanding was sent to the SSAC on 23 March 2020.</t>
  </si>
  <si>
    <t>RSSAC002v4</t>
  </si>
  <si>
    <t>https://www.icann.org/en/system/files/files/rssac-002-measurements-root-12mar20-en.pdf</t>
  </si>
  <si>
    <t>RSSAC002v4: RSSAC Advisory on Measurements for the Root Server System</t>
  </si>
  <si>
    <t>This is an Advisory to the Internet Corporation for Assigned Names and Numbers (ICANN) Board of Directors and the Internet community more broadly from the ICANN Root Server System Advisory Committee (RSSAC). In this Advisory, the RSSAC identifies and recommends a set of parameters that would be useful for monitoring and establishing baseline trends of the root server system.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</si>
  <si>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RSSAC002v4: RSSAC Advisory on Measurements for the Root Server System. As this item is purely informational and there is no specific action for the ICANN Board, this item will be considered closed. This understanding was sent to the SSAC on 23 March 2020</t>
  </si>
  <si>
    <t>RSSAC026v2</t>
  </si>
  <si>
    <t>https://www.icann.org/en/system/files/files/rssac-026-lexicon-12mar20-en.pdf</t>
  </si>
  <si>
    <t>RSSAC026v2: RSSAC Lexicon</t>
  </si>
  <si>
    <t>This is an Advisory to the Internet Corporation for Assigned Names and Numbers (ICANN) Board of Directors and the Internet community more broadly from the ICANN Root Server System Advisory Committee (RSSAC). In this Advisory, the RSSAC defines terms related to root server operations for the ICANN Community. The RSSAC seeks to advise the ICANN community and Board on matters relating to the operation, administration, security and integrity of the Internet’s Root Server System. This includes communicating on matters relating to the operation of the Root Servers and their multiple instances with the technical and ICANN community, gathering and articulating requirements to offer to those engaged in technical revisions of the protocols and best common practices related to the operational of DNS servers, engaging in ongoing threat assessment and risk analysis of the Root Server System and recommend any necessary audit activity to assess the current status of root servers and root zone. The RSSAC has no authority to regulate, enforce, or adjudicate. Those functions belong to others, and the advice offered here should be evaluated on its merits.</t>
  </si>
  <si>
    <t>The ICANN organization understands that this advisory is RSSAC026v2: RSSAC Lexicon. As this item is purely informational and there is no specific action for the ICANN Board, this item will be considered closed. This understanding was sent to the RSSAC on 20 March 2020.</t>
  </si>
  <si>
    <t>RSSAC048</t>
  </si>
  <si>
    <t>https://www.icann.org/en/system/files/files/rssac-048-12mar20-en.pdf</t>
  </si>
  <si>
    <t>RSSAC048: RSSAC Input on Second Security, Stability, and Resiliency (SSR2) Review Team Draft Report</t>
  </si>
  <si>
    <t>On 24 January 2020, the second Security, Stability, and Resiliency (SSR2) Review Team published a public comment proceeding on its draft report. This statement represents the RSSAC’s full input to that public comment proceeding. The RSSAC welcomes this opportunity to comment on the SSR2 Review Team draft report, and would like to thank SSR2 Review Team for preparing this draft report and submitting it for public comment.</t>
  </si>
  <si>
    <t>The ICANN organization understands this is the RSSAC’s comment on Second Security, Stability, and Resiliency (SSR2) Review Team Draft Report. The respective public comment period closes on 20 March 2020. A Report of Public Comments will be published on 03 April 2020 and this comment will be included in that consideration https://www.icann.org/public-comments/ssr2-rt-draft-report-2020-01-24-en. There is no action for the ICANN Board. This understanding was sent to the RSSAC on 20 March 2020.</t>
  </si>
  <si>
    <t>SAC109</t>
  </si>
  <si>
    <t>https://www.icann.org/en/system/files/files/sac-109-en.pdf</t>
  </si>
  <si>
    <t>SAC109: The Implications of DNS over HTTPS and DNS over TLS</t>
  </si>
  <si>
    <t>This report analyzes the initial effects of these technologies by identifying some groups whose online experiences around privacy could change with the deployment of these technologies. Detailed analysis of effects will have to wait for more widespread deployment and measurement. This report discusses implications occurring now, and raises some longer-term questions for the future. This report frames the issues from the perspectives of interested parties, with the understanding that the issues are nuanced, and that readers coming from different perspectives will have different sensitivities: readers from two different perspectives are likely to view a single issue in two different ways. The intended audience for this report is both the ICANN community and the greater Internet community. This includes network operators, DNS software implementers, policy makers, and concerned Internet users.</t>
  </si>
  <si>
    <t>The ICANN organization understands that this report is SAC109: The Implications of DNS over HTTPS and DNS over TLS. As this item is purely informational and there is no specific action for the ICANN Board, this item will be considered closed. This understanding was sent to the SSAC on 19 March 2020.</t>
  </si>
  <si>
    <t>RSSAC047</t>
  </si>
  <si>
    <t>https://www.icann.org/en/system/files/files/rssac-047-12mar20-en.pdf</t>
  </si>
  <si>
    <t>RSSAC047: RSSAC Advisory on Metrics for the DNS Root Servers and the Root Server System R-1</t>
  </si>
  <si>
    <t>The RSSAC recommends the ICANN Board commission an initial implementation of the measurement system described in this document to gather operational data and experience from actual monitoring of the RSS. The initial implementation should be designed such that it can transform into the official implementation as described in Recommendation 2 below. The insights learned from the implementation will inform future revisions of this document, if necessary.</t>
  </si>
  <si>
    <t>RSSAC047: RSSAC Advisory on Metrics for the DNS Root Servers and the Root Server System R-2</t>
  </si>
  <si>
    <t>The RSSAC recommends that the official implementation of the metric system must: a. Meet the minimum requirements specified in Section 3 of this report regarding the number, location, connectivity, and other requirements for the vantage points. b. Publish all software related to its operation under an open source license as defined by the Open Source Initiative. c. Make the raw measurement data available to anyone in the interest of transparency. A third party should be able to use the raw data to verify the computation of these metrics. d. In its monthly reports, only publish threshold pass or fail indicators for each RSI, not the actual measurements or metrics used to determine the threshold pass or fail values. e. Publicly describe its methods for collecting measurements and aggregating metrics, including the topological location of each measurement vantage point. This description should be complete enough for RSOs and DNS researchers to create their own measurement collection systems similar to those used by the official implementation. f. Share with an RSO the underlying measurements and metrics that resulted in failure any time an RSI fails to pass a threshold test. The shared measurements and metrics must include all measurements from around the time of failure and must include all measured values for all transports and address types.</t>
  </si>
  <si>
    <t>RSSAC047: RSSAC Advisory on Metrics for the DNS Root Servers and the Root Server System R-3</t>
  </si>
  <si>
    <t>The RSSAC, in collaboration with ICANN and the Internet community, should consider the following additional work: ● For a holistic view of RSS performance, it may be desirable or necessary to include measurements for all instances of each RSI. The only reasonable way to provide for such a view would be through self-reporting. In the future, it should be considered to have each RSO perform self-reporting of the defined metrics to eliminate uncertainty of components not under the RSO’s control, and it should probably be tied to an SLA including compensation for the RSO to implement. ● Create a reference data set. ● Explore the financial aspects of increased accountability and how it might relate to these metrics. ● Keeping with the provisions of RSSAC037 and RSSAC038 publish a document that advises any bodies created as part of the ongoing evolution of RSS governance on how they should interpret and act on data from the measurement systems. ● Investigate a better long-term plan for the location of the vantage points. Such a plan would distribute the vantage points by network topology instead of geographic location. ● Whereas the current work is based on a largely empirical model of the RSS, future versions of this document may want to take a more analytical and theoretical modeling approach.</t>
  </si>
  <si>
    <t>ICANN org understands that this recommendation is asking for additional work to be done in the future. The work would be initiated by RSSAC, and would be done in collaboration with ICANN org and the Internet community. This recommendation is to RSSAC itself. ICANN sent this understanding to the RSSAC for review on 27 March 2020. ICANN received confirmation of understanding on 02 April 2020.</t>
  </si>
  <si>
    <t>RSSAC049</t>
  </si>
  <si>
    <t>https://www.icann.org/en/system/files/files/rssac-049-14apr20-en.pdf</t>
  </si>
  <si>
    <t>RSSAC049: RSSAC Statement on Joining the Empowered Community</t>
  </si>
  <si>
    <t>Given the timing and the broad impact of such changes, including ICANN Bylaws that would need amending, and the knowledge that this type of change has not been attempted since the inception of the Empowered Community, RSSAC believes that the best way to pursue this change is through the ICANN Board's implementation of the recommendations in RSSAC038.</t>
  </si>
  <si>
    <t>ICANN org understands that this recommendation is asking for an initial implementation of the measurement system described in RSSAC047. The "initial implementation" is assumed to be functional, but not necessarily up to the operational expectations that a long-term service would have. This recommendation is to the ICANN Board. ICANN sent this understanding to the RSSAC for review on 21 April 2020. ICANN received confirmation of understanding on 23 April 2020.</t>
  </si>
  <si>
    <t>ICANN org understands that this recommendation is not asking for anything at the present time, but is instead describing a later long-term service that might be implemented. The operational details of the long-term service will be described after there is sufficient experience with the initial implementation described in Recommendation 1. After initial implementation, the ICANN Board would determine how and when the official implementation will be put in place, e.g. an RFP process for a system meeting all the requirements described in RSSAC047 or a determination that the interim implementation can meet RSSAC047 requirements (including those enumerated in Recommendation 2) or another approach. ICANN sent this understanding to the RSSAC for review on 21 April 2020. ICANN received confirmation of understanding on 23 April 2020.</t>
  </si>
  <si>
    <t>RSSAC050</t>
  </si>
  <si>
    <t>https://www.icann.org/en/system/files/files/rssac-050-13may20-en.pdf</t>
  </si>
  <si>
    <t>RSSAC050: RSSAC Statement on Identification of Root Server Operators</t>
  </si>
  <si>
    <t>As described in RSSAC023 (History of the Root Server System), the organizations operating root servers and the way in which they are identified have evolved over time. As capacity demands grew, new operators and new root servers were added. In 1995, to accommodate further growth, a consistent nomenclature was adopted, which remains in use today. For example, Verisign currently operates a.root-servers.net, which has the IPv4 address 198.41.0.4 and IPv6 address 2001:503:ba3e::2:30. An outcome of the 1995-era growth is that it became common to refer to root server operators (RSOs) with “letters” (i.e., the leftmost label in the host name) and more commonly as abbreviated identifiers (e.g., C-root, F-root). However, the use of letters as metonyms for operators over the years has led to misconceptions within the global community in how root servers are architected, and contributed to a lack of clarity around the organizations responsible for providing the service.</t>
  </si>
  <si>
    <t>The ICANN org understands that this statement is the The ICANN org understands that this statement is the RSSAC050: RSSAC Statement on Identification of Root Server Operators. There is no action for the ICANN Board. This understanding was sent to the RSSAC on 19 May 2020.</t>
  </si>
  <si>
    <t>SAC111</t>
  </si>
  <si>
    <t>https://www.icann.org/en/system/files/files/sac-111-en.pdf</t>
  </si>
  <si>
    <t>SAC111: SSAC Comment on the Initial Report of the Temporary Specification for gTLD Registration Data Phase 2 Expedited Policy Development Process</t>
  </si>
  <si>
    <t>This is a comment to the ICANN Generic Names Supporting Organization from the ICANN Security and Stability Advisory Committee (SSAC) about its Initial Report of the Temporary Specification for gTLD Registration Data Phase 2 Expedited Policy Development Process. In this document, the SSAC provides input to the Initial Report of the Temporary Specification for the generic top-level domain (gTLD) Registration Data Phase 2 Expedited Policy Development Process (EPDP).</t>
  </si>
  <si>
    <t>ICANN org understands Recommendation 1 to mean that the RSSAC believes that the best way for the RSO community to join the Empowered Community is through the implementation of the recommendations in RSSAC038. Also, the RSS GWG should note the expectations and needs of the RSO community. There is no immediate action for the ICANN Board. For the purposes of the ARR, this item will remain in Phase 3 until the RSS GWG delivers its proposed final governance model for the RSS to the ICANN Board for consideration. ICANN sent this understanding to the RSSAC for review on 04 May 2020. ICANN received confirmation of understanding on 11 May 2020.</t>
  </si>
  <si>
    <t>The ICANN organization understands this recommendation to mean that ICANN, in concert with the Mozilla Foundation, prepare educational materials on the Mozilla PSL covering the meaning of the resource and the impact of the resource. ICANN org hired a contractor to provide the materials. Estimated time to completion is end of December 2019. On 24 June 2017, the ICANN Board accepted this advice and directed the ICANN organization to implement per the ICANN organization's recommendation (https://www.icann.org/resources/board-material/resolutions-2017-06-24-en#2.b). On 18 May 2020, "The Public Suffix List: A Guide for TLD Administrators" was published, (https://www.icann.org/en/system/files/files/octo-011-18may20-en.pdf) closing the knowledge gap between registries and popular PSL maintainers with the creation of informational material that can be given to TLD registry operators about the Mozilla PSL. This item is in Phase 5 | Close Request as of 5 June 2020.</t>
  </si>
  <si>
    <t>RSSAC023v2</t>
  </si>
  <si>
    <t>https://www.icann.org/en/system/files/files/rssac-023-17jun20-en.pdf</t>
  </si>
  <si>
    <t>RSSAC023v2: History of the Root Server System</t>
  </si>
  <si>
    <t>This is a report to the Internet community from the ICANN Root Server System Advisory Committee (RSSAC). In this report, the RSSAC gives an overview of the organizational history of the root server system. The RSSAC advises the Internet community and the ICANN Board of Directors on matters relating to the operation, administration, security, and integrity of the Internet’s root server system.</t>
  </si>
  <si>
    <t>The ICANN organization understands RSSAC023v2 is RSSAC's report to the internet community on the organizational history of the root server system. There are no actionable items for the ICANN Board. This understanding was sent to the RSSAC for review on 08 July 2020.</t>
  </si>
  <si>
    <t>RSSAC051</t>
  </si>
  <si>
    <t>https://www.icann.org/en/system/files/files/rssac-051-02jun20-en.pdf</t>
  </si>
  <si>
    <t>RSSAC051: RSSAC Statement on Draft Public Technical Identifiers (PTI) FY21-24 Strategic Plan</t>
  </si>
  <si>
    <t>Per the ICANN Bylaws, the role of the RSSAC, “is to advise the ICANN community and Board on matters relating to the operation, administration, security, and integrity of the Internet’s Root Server System.” The RSSAC limits its comments to its remit. With that in mind, the RSSAC supports the following five strategic objectives outlined on the draft strategic plan: ● Maintain stakeholders’s trust that IANA is the proper home for enabling global interoperability through unique identifier coordination. ● Monitor and adapt to security threats and ensure resilient and secure IANA operations. ● Continue to drive the implementation of operational initiatives to enhance the delivery of services based on the needs of the IANA customer. ● Monitor the delivery and performance of the IANA functions to achieve operational excellence. ● Support ICANN org on its governance efforts to sustain and improve openness, inclusivity, accountability, and transparency. In particular, RSSAC welcomes the following goal on the strategic plan as it aligns with RSSAC046: RSSAC Statement on IANA’s Proposal for Future Root Zone KSK Rollovers. “2.2. Performing key ceremonies with high levels of transparency and accountability and improving key management facilities to mitigate security threats and maintain facility quality”</t>
  </si>
  <si>
    <t>The ICANN organization understands this is the RSSAC’s comment on RSSAC051: RSSAC Statement on Draft Public Technical Identifiers (PTI) FY21-24 Strategic Plan. The respective public comment period closed on 01 June 2020. A Report of Public Comments will be published on 15 June 2020 and this comment will be included in that consideration (https://www.icann.org/public-comments/draft-pti-fy21-24-strategic-plan-2020-04-20-en). There is no action for the ICANN Board. This understanding was sent to the RSSAC on 12 June 2020.</t>
  </si>
  <si>
    <t>The ICANN org understands that this statement is the SAC111: SSAC Comment on the Initial Report of the Temporary Specification for gTLD Registration Data Phase 2 Expedited Policy Development Process. As this item will be considered via the Public Comment process, there is no action for the ICANN Board, and the item will be considered closed. This understanding was sent to the SSAC on 19 May 2020.</t>
  </si>
  <si>
    <t>The ICANN org understands the SSAC recommends that, following the completion and submission of the CCWG’s report, the next step in the process be to have an outside expert with a demonstrated track-record in designing funding programs review the report, comment on its finding and recommendations, and use it as a basis to inform the Board on the design of a grant making process for the auction proceeds that implements grant making best practices. The ICANN org also understands that the SSAC recommends that this step should be undertaken before the Board formally considers the CCWG’s Final Report as its advice would assist the Board in its consideration of the CCWG recommendations. ICANN sent this understanding to the SSAC for review on 16 June 2020. ICANN received confirmation of understanding on 22 July 2020.</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</si>
  <si>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 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</si>
  <si>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Org (OCTO) understands SSAC to be requesting that the study described in SAC059 related to the expansion of the root zone be performed. More specifically, the study should focus on areas that have not already been explored in other studies related to scaling the root or on areas within completed studies that the community felt were inadequately addressed, as evidenced by responses provided during those studies’ public comment period. The study should also explore potential interactions among the areas of inquiry suggested in SAC059. The study should be undertaken by representatives from communities that may not have been fully consulted or engaged during previous investigations into the impacts of the new gTLD program. These communities are listed in SAC059ICANN sent this understanding to the SSAC for review on 04 June 2020. ICANN received confirmation of understanding on 13 July 2020. 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</si>
  <si>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SAC113 SSAC Advisory on Private-Use TLDs</t>
  </si>
  <si>
    <t>The SSAC recommends that the ICANN Board ensure a string is identified using the criteria specified in Section 4.1 and reserved at the top level for private use. This particular string must never be delegated.</t>
  </si>
  <si>
    <t>ICANN org understands SAC113 to mean SSAC is requesting the Board to choose a TLD as described in Section 4.1 of the document, and to reserve that TLD in the DNS root for private use, and to be sure that that TLD is never delegated in the DNS root. ICANN sent this understanding to the SSAC for review on 01 October 2020.</t>
  </si>
  <si>
    <t>RSSAC000v5 | RSSAC Operational Procedures</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</si>
  <si>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ICANN sent this understanding to the RSSAC for review on 28 September 2020. This item is considered complete as of the RSSAC’s confirmation of understanding on 28 September 2020.</t>
  </si>
  <si>
    <t>The ICANN organization understands SAC106 Recommendation 2 to mean that the SSAC recommends to the Root Server System Governance Working Group (GWG) that the SSAC not be given any operational roles in any standing committees, operational committees, or other bodies that emerge from the deliberations of the GWG. The ICANN org also understands the SSAC is open to invitations from the bodies that emerge from the deliberations of the GWG to participate in an advisory capacity, consistent with SSAC’s charter, experience and capabilities. ICANN sent this understanding to the SSAC for review on 15 August 2019. SAC106 Recommendations 2 through 4 have been received by the Root Server System Governance Working Group and is incorporating it into its proposal.</t>
  </si>
  <si>
    <t>The ICANN organization understands SAC106 Recommendation 3 to mean that the SSAC recommends to the Root Server System Governance Working Group (GWG) that decisions of the GWG be made on the basis of consensus, and that votes only be taken when formality is required or consensus is not achievable. ICANN sent this understanding to the SSAC for review on 15 August 2019. SAC106 Recommendation 2 through 4 was provided to the Root Server System Governance Working Group (GWG) and is operating on the basis of consensus.</t>
  </si>
  <si>
    <t>The ICANN organization understands SAC106 Recommendation 4 to mean that the SSAC recommends the SSAC recommends to the Root Server System Governance Working Group (GWG) that bodies involved in the ongoing oversight of the Root Server System (RSS) be reviewed regularly to ensure that the RSS is both meeting its commitments and that it remains responsive to evolutionary needs and changing environmental factors as appropriate. ICANN sent this understanding to the SSAC for review on 15 August 2019. SAC106 Recommendations 2 through 4 have been received by the Root Server System Governance Working Group and is incorporating it into its proposal.</t>
  </si>
  <si>
    <t>Upon further review of our original Understanding, the org would like to revise it. Because this recommendation is listed as speculative, the org believes there is no action for the ICANN Board to take and this item should be closed. ICANN sent this understanding to the RRSSA on 15 September 2020. ICANN received confirmation of the understanding on 23 September 2020.</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</si>
  <si>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 ICANN org continues to facilitate the conversation between SSAC and RySG. The SSAC and RySG met to discuss observations of SSAC during ICANN65 where RySG members raised concerns. ICANN org will work with registries to improve the accuracy of the Zonefile access metric. ICANN encourages SSAC to continue engagement directly with the Registries to potentially develop best practices that can be utilized across the gTLDs.</t>
  </si>
  <si>
    <t>SAC113</t>
  </si>
  <si>
    <t>https://www.icann.org/en/system/files/files/sac-113-en.pdf</t>
  </si>
  <si>
    <t>RSSAC000v5</t>
  </si>
  <si>
    <t>https://www.icann.org/en/system/files/files/rssac-000-op-procedures-01sep20-en.pdf</t>
  </si>
  <si>
    <t>As of 30 September 2020</t>
  </si>
  <si>
    <t>At-Large Advisory Committee (ALAC)</t>
  </si>
  <si>
    <t>AL-ALAC-ST-0120-01-00-EN</t>
  </si>
  <si>
    <t>https://atlarge.icann.org/advice_statements/13759</t>
  </si>
  <si>
    <t>ALAC: ISOC/PIR Issue (R-1)</t>
  </si>
  <si>
    <t>The Registry for .ORG must be organized as either a charitable non-profit [501c(3) in the US] or a “Benefit Corporation” (B Corporation). Additionally, the Registry must receive and maintain B Corporation certification.</t>
  </si>
  <si>
    <t>The ICANN organization understands this is the ALAC’s comment on ALAC: ISSOC/PIR Issue. The ICANN Board acknowledges ALAC's recommendation and has correspondence directly through a letter (https://www.icann.org/en/system/files/correspondence/botterman-to-hilyard-20mar20-en.pdf) dated 20 March 2020. This acknowledgement was sent to the ALAC on 31 March 2020.</t>
  </si>
  <si>
    <t>ALAC: ISOC/PIR Issue (R-2)</t>
  </si>
  <si>
    <t>One-third of the Registry Corporate Board must be representatives of charitable nonprofits. The designation of such nonprofits in the US is 501c(3) but a list of similar designations internationally should be generated.</t>
  </si>
  <si>
    <t>ALAC: ISOC/PIR Issue (R-3)</t>
  </si>
  <si>
    <t>One Board member selected by the ALAC. Ideally, at least one member or small group of members of the corporate Board should have the explicit mandate to focus on the overall public interest and specifically the interests of individual end users.</t>
  </si>
  <si>
    <t>ALAC: ISOC/PIR Issue (R-4)</t>
  </si>
  <si>
    <t>The Registry for .ORG must enshrine in its bylaws that the principal focus of the domain is nonprofits and individuals and not commercial interests.</t>
  </si>
  <si>
    <t>ALAC: ISOC/PIR Issue (R-5)</t>
  </si>
  <si>
    <t>The Registry must enshrine in its bylaws a commitment to free speech and a resistance to takedown demands with a political basis.</t>
  </si>
  <si>
    <t>ALAC: ISOC/PIR Issue (R-6)</t>
  </si>
  <si>
    <t>The Registry must provide 6 months prior written notice to its registrants of any increase in wholesale price of their domain names registration renewal fees and the option of a 20-year renewal thereof at the pre-increase price.</t>
  </si>
  <si>
    <t>ALAC: ISOC/PIR Issue (R-7)</t>
  </si>
  <si>
    <t>The Registry Agreement must enshrine PIR prohibited practices such a bulk sales to commercial registrars.</t>
  </si>
  <si>
    <t>ALAC: ISOC/PIR Issue (R-8)</t>
  </si>
  <si>
    <t>The Registry Agreement must establish a “DNS Abuse Ceiling". The RA should contain both a reference to an ICANN community established definition of DNS Abuse as well as an explicit ceiling in terms of a percentage of second level domains engaged in DNS Abuse as material terms. Failure to address DNS Abuse above this ceiling will constitute a breach of the RA and grounds for terminating the RA and for re-delegation of .ORG by ICANN.</t>
  </si>
  <si>
    <t>AL-ALAC-ST-1219-03-00-EN</t>
  </si>
  <si>
    <t>https://atlarge.icann.org/advice_statements/13747</t>
  </si>
  <si>
    <t>ALAC: DNS Abuse (R-1)</t>
  </si>
  <si>
    <t>Establish a clear definition of DNS Abuse. The GNSO has already produced consensus definitions of “abuse” and “malicious use of domain names” that are more expansive. According to that definition, “abuse” is an action that: 1) Causes actual and substantial harm, or is a material predicate of such harm; and 2) Is illegal or illegitimate, or is otherwise considered contrary to the intention and design of a stated legitimate purpose, if such a purpose is disclosed. The GNSO also recognized that “malicious use of domain names” include, but are not limited to: 1) spam, 2) malware distribution, 3) online child sexual exploitation and imagery abuse, 4) phishing, 5) botnet command-and-control. ICANN should clarify the purposes and applications of “abuse” before further work is done to define DNS abuse. Once those purposes are identified, ICANN should determine whether abuse definitions used by outside sources can serve as references for the ICANN community, or whether a new, outcomes-based nomenclature could be useful (including impersonation, fraud, or other types of abuse) to accurately describe problems being addressed.</t>
  </si>
  <si>
    <t>ICANN org understands ALAC to advise the Board to direct ICANN org to establish a clear definition of “abuse” that is within ICANN’s remit. We assume that any such definition would, without limitation, include harmful activity insofar as they intersects with the DNS and involves the use of malware, botnets, phishing, pharming, and spam (when it serves as a delivery mechanism for the other forms of DNS abuse). ICANN org further understands ALAC to advise the Board to direct org to clarify the “purposes and applications of ""abuse"" before further work is done to define DNS abuse.” We are unsure, however, what ALAC’s reference to “purposes and applications” of abuse is intended to mean and request clarification on this point. Is ALAC's advice to identify the characteristics of abuse (e.g., behavior that affects the DNS in specified ways) that would be within ICANN’s remit? If so, ICANN org also understands ALAC to advise that once the scope and characteristics of abuse within ICANN’s remit is identified, a determination should be made whether abuse definitions used by outside sources can serve as references for the ICANN community, or whether a new, outcomes-based nomenclature could be useful (including impersonation, fraud, or other types of abuse) to accurately describe problems being addressed. ICANN sent this understanding to the ALAC for review on 27 January 2020. ICANN received confirmation of understanding on 11 April 2020.</t>
  </si>
  <si>
    <t>ALAC: DNS Abuse (R-2)</t>
  </si>
  <si>
    <t>Cease rate limiting WHOIS (eventually RDAP) or simplify the process of whitelisting, so that it can report on the registration ecosystem. Adopt a uniform and timely access framework for publicly available registrant data.</t>
  </si>
  <si>
    <t>ICANN org understands ALAC to advise the Board to direct ICANN org to prohibit Contracted Parties from rate limiting WHOIS (eventually RDAP) requests or to require Contracted Parties to simplify the process of whitelisting. ICANN understands that ALAC believes that these changes would facilitate improved reporting on the rate of abuse in the registration ecosystem that falls within ICANN’s remit. ICANN also understands that ALAC advises the Board to cause ICANN to require Contracted Parties to adopt a uniform and timely access framework for publicly available registrant data, but requests further clarification as to ALAC’s expectations in this regard. Does the ALAC recommendation refer to something beyond universal adoption of RDAP and implementation of policies developed by the EPDP? With respect to implementation of this recommendation, and taking into account that ALAC is empowered to initiate discussions leading to the creation of a PDP, ICANN org understands that ALAC advises the Board either to (i) initiate a PDP process by calling for an Issues Report or (ii) cause ICANN Org to enter into voluntary negotiations with Contracted Parties to prohibit rate limiting or simplify the white-listing process and to adopt a uniform and timely framework for access to publicly available registrant data. ICANN sent this understanding to the ALAC for review on 27 January 2020. ICANN received confirmation of understanding on 11 April 2020.</t>
  </si>
  <si>
    <t>ALAC: DNS Abuse (R-3)</t>
  </si>
  <si>
    <t>Direct ICANN Org to establish low thresholds for identifying bad actors. Direct ICANN Org to publish more actionable Domain Abuse Activity Reporting (DAAR) data: identifying the operators with high concentrations of abuse against whom onward action ought to be contemplated.</t>
  </si>
  <si>
    <t>ICANN org understands ALAC to advise the Board to direct ICANN org to establish low thresholds for identifying bad actors. We interpret this to mean that ALAC advises the Board to direct ICANN org to use DAAR to identify operators with high concentrations of malware, botnets, phishing, pharming, and spam (when it serves as a delivery mechanism for the other forms of DNS abuse) and other abusive behaviors within ICANN’s remit once, with respect to the latter, agreement is reached on the scope and characteristics of abuse within ICANN’s remit (either through Consensus Policy development or through voluntary contract negotiations between ICANN and Contracted Parties). ICANN also understands that ALAC advises the Board to direct ICANN org to identify and acquire data needed to publish more actionable DAAR data and to identify registrars that sponsor or registries containing high concentrations of domain registrations engaged in such behaviors. ICANN sent this understanding to the ALAC for review on 27 January 2020. ICANN received confirmation of understanding on 11 April 2020.</t>
  </si>
  <si>
    <t>ALAC: DNS Abuse (R-4)</t>
  </si>
  <si>
    <t>Provide an explicit mandate to ICANN Contractual Compliance to regularly use the audit function to root out “systemic” abuse; not to regulate content, but to proactively exercise enforceability.</t>
  </si>
  <si>
    <t>ICANN org understands ALAC to advise the Board to provide an explicit mandate to ICANN Contractual Compliance to regularly use the audit function to root out “systemic” abuse; not to regulate content, but to proactively exercise enforceability. We interpret this to mean that the ALAC is advising the Board to direct ICANN org to do so now with respect to malware, botnets, phishing, pharming, and spam (when it serves as a delivery mechanism for the other forms of DNS abuse) and, once agreement is reached on the scope and characteristics of abuse within ICANN’s remit (either through Consensus Policy development or through voluntary contract negotiations between ICANN and Contracted Parties), other such behaviors. We understand that the ALAC is advising the Board to direct ICANN org to undertake regular audits of compliance with resulting obligations. ICANN sent this understanding to the ALAC for review on 27 January 2020. ICANN received confirmation of understanding on 11 April 2020.</t>
  </si>
  <si>
    <t>ALAC: DNS Abuse (R-5)</t>
  </si>
  <si>
    <t>Do not process registrations with “third party” payments, unless they have been approved prior to the request.</t>
  </si>
  <si>
    <t>ICANN org understands ALAC to advise the Board to direct ICANN org to prohibit Contracted Parties from processing registrations where the payor is or the method of payment belongs to an individual or entity other than the registrant, unless such payment methods have been approved in advance of registration. 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or (ii) cause ICANN Org to enter into voluntary negotiations with Contracted Parties to implement ALAC’s advice. ICANN sent this understanding to the ALAC for review on 27 January 2020. ICANN received confirmation of understanding on 11 April 2020.</t>
  </si>
  <si>
    <t>ALAC: DNS Abuse (R-6)</t>
  </si>
  <si>
    <t>Adopt an “anti-crime, anti-abuse” Acceptable Use Policy (AUP) and include enforcement.</t>
  </si>
  <si>
    <t>With respect to implementation of this recommendation, and taking into account that ALAC is empowered to initiate discussions leading to the creation of a PDP, ICANN org understands that ALAC advises the Board either to (1) initiate a PDP by calling for an Issue Report on this topic (ii) or cause ICANN org to enter into voluntary negotiations with Contracted Parties to implement ALAC’s advice. ICANN sent this understanding to the ALAC for review on 27 January 2020. ICANN received confirmation of understanding on 11 April 2020.</t>
  </si>
  <si>
    <t>ALAC: DNS Abuse (R-7)</t>
  </si>
  <si>
    <t>Compel industry-wide good behavior: for ex. by increasing per domain transaction fees for registrars that continually demonstrate high abuse rates.</t>
  </si>
  <si>
    <t>ICANN org understands ALAC to advise the Board to direct ICANN org to compel Contracted Parties to adhere to industry-wide good behavior, for example, by increasing per domain transaction fees for registrars that continually demonstrate high abuse rates. With respect to implementation of this recommendation, ICANN org understands that ALAC advises the Board to cause ICANN org to enter into voluntary negotiations with Contracted Parties regarding (i) pricing and (ii) industry best practices. We interpret “abuse” in this context to refer, for the time being, to harmful activity insofar as it intersects with the DNS and involves the use of malware, botnets, phishing, pharming, and spam (when it serves as a delivery mechanism for the other forms of DNS abuse). We understand that the scope of this could expand once agreement has been reached (either through Consensus Policy development or through voluntary contract negotiations between ICANN and Contracted Parties) on the scope and characteristics of “abuse” within ICANN’s remit. ICANN sent this understanding to the ALAC for review on 27 January 2020. ICANN received confirmation of understanding on 11 April 2020.</t>
  </si>
  <si>
    <t>ALAC: DNS Abuse (R-8)</t>
  </si>
  <si>
    <t>Implement the above in agreements/contracts, with clear enforcement language for ICANN Contractual Compliance to adopt.5 Convene a discussion between the Contracted Parties and ICANN Compliance to finally resolve what additional tools might be needed by Compliance.</t>
  </si>
  <si>
    <t>ICANN org understands ALAC to advise the ICANN Board to direct ICANN org to enter into voluntary contract negotiations with Contracted Parties to implement the above advise, and to include clear enforcement language to facilitates ICANN Contractual Compliance to enforce. ICANN org further understands ALAC to advise the ICANN Board to direct ICANN org to ensure that ICANN Contractual Compliance has the tools it will need to enforce the output of any relevant Consensus Policy and/or voluntary contract negotiations. ICANN sent this understanding to the ALAC for review on 27 January 2020. ICANN received confirmation of understanding on 11 April 2020.</t>
  </si>
  <si>
    <t>Joint Statement from ALAC and GAC</t>
  </si>
  <si>
    <t>https://atlarge.icann.org/advice_statements/10443</t>
  </si>
  <si>
    <t>Enabling Inclusive, Informed and Meaningful Participation at ICANN: A Joint Statement by ALAC and GAC (R1)</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</si>
  <si>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</si>
  <si>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The Information Transparency Initiative (ITI) team previewed new Announcements and Blog pages on feedback.icann.org in October 2018. Work on the authoring and content model in the document management system has begun and several content types have been completed. Since the launch of ITI in January 2018, the team has published eight blogs on icann.org and conducted several public sessions to provide the community with updates and input into the progress of this project. On 30 October 2019, the Information Transparency Initiative (ITI) team released the proposed new search experience for Board Meeting content for community input via the ITI feedback site. The improved searchability, which is core to ITI, includes: filters to narrow search by document type (Resolutions, Minutes, Agenda), Board Committees (current and former), and Board Meeting type; a date range filter; an expandable and collapsible table structure, jump-to links for upcoming Board Meetings, Year, and Month/Year; and keyword(s) search within Board Meeting content with results available by relevance (number of instances of the keyword(s)) or newest (search results ordered by publish date). Also, the ITI team is developing an improved Public Comment feature based on invaluable input from members of ICANN's Supporting Organizations and Advisory Committees. This new feature will be available for testing in late January 2020. ITI is aiming for an April 2020 soft launch of the new site. In September 2019 and October 2019, blogs were published to https://icann.org, which provided the community with an update on the project’s status. On 7 February 2020, the Information Transparency Initiative (ITI) team released the proposed new Public Comment feature for community input via the ITI feedback site. The improvements include: Closed Proceedings will be searchable via filters (category and date) or keyword, Submissions will be included in search results, the most recent published Submissions and Reports will be more easily accessible, a count of the number of Public Comment Submissions will be displayed, the Submission process will include a guided form to help with the efficiency of the submission process. Alternative processes like bypassing the form and uploading a Submission as a document or emailing Submissions to the org will also be available. During the development phase of this feature, the ITI convened a small group of community participants who aided us in providing requirements, recommendations, and feedback. Additionally, we conducted demos to this same group of community stakeholders from 10-27 February. Their feedback on the implementation of the new Public Comment feature has been very positive. The ITI team is aiming for an 22 April soft launch of the new site. The existing https://icann.org will remain the definitive site during the soft launch period and will run in parallel to the new site. This soft launch period will give the ITI team the opportunity to gather community feedback about the improved site and make subsequent updates before ICANN org officially retires the current site.</t>
  </si>
  <si>
    <t>Enabling Inclusive, Informed and Meaningful Participation at ICANN: A Joint Statement by ALAC and GAC (R2)</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</si>
  <si>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</si>
  <si>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On 9 February 2018, the ICANN Board sent a letter to Alan Greenberg, chair of the ALAC, regarding this joint ALAC-GAC advice. Please see the letter here: https://www.icann.org/en/system/files/correspondence/chalaby-to-greenberg-09feb18-en.pdf. In August 2019, ICANN Org shared an update that a meeting will be facilitated at ICANN66 with the ALAC, GAC, and NCSG to discuss the needs of all groups regarding simple language documentation and capacity building activities. Additionally, the co-chairs of the At-Large Consolidated Policy WG will prepare podcasts for each public comment which ALAC has agreed to prepare a statement. During ICANN66, representatives of the ALAC and NPOC, with input from GAC support staff, held an informative session on current communication procedures and tools within their respective groups. They received useful comments from Sally Costerton and Sally Newell-Cohen. Next steps will include the ALAC reaching out to the GAC and NPOC leadership on organizing an inter-sessional call early in 2020 to discuss follow up from their successful session. The ALAC will propose a joint f2f session during ICANN67 in Cancun.</t>
  </si>
  <si>
    <t>AL-ATLAS-02-DCL-01-01-EN</t>
  </si>
  <si>
    <t>http://atlas.icann.org/wp-content/uploads/2014/08/ATLAS-II-Declaration-with-appendix-RC9.pdf</t>
  </si>
  <si>
    <t>'The 2nd At-Large Summit (ATLAS II) Final Declaration -- At-Large Community Engagement in ICANN (R-38)</t>
  </si>
  <si>
    <t>R-38. ICANN should ensure that its Beginner Guides are easily accessible.</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</si>
  <si>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</si>
  <si>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</si>
  <si>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</si>
  <si>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</si>
  <si>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2nd At-Large Summit (ATLAS II) Final Declaration -- 'The Globalization of ICANN (R-11)</t>
  </si>
  <si>
    <t>R-11. ICANN must implement a range of services to facilitate access according to various criteria (gender; cultural diversity) and user needs (disabilities, etc).</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</si>
  <si>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</si>
  <si>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2nd At-Large Summit (ATLAS II) Final Declaration -- 'The Globalization of ICANN (R-12)</t>
  </si>
  <si>
    <t>R-12. In collaboration with At-Large Structures, ICANN should put in place campaigns to raise awareness and extend education programmes across underrepresented regions.</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</si>
  <si>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</si>
  <si>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</si>
  <si>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</si>
  <si>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</si>
  <si>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2nd At-Large Summit (ATLAS II) Final Declaration -- 'The Globalization of ICANN (R-14)</t>
  </si>
  <si>
    <t>R-14. ICANN should adjust its contractual framework to minimize conflict between its requirements and relevant national laws.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</si>
  <si>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</si>
  <si>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</si>
  <si>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</si>
  <si>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(R-16)</t>
  </si>
  <si>
    <t>R-16. ICANN needs to improve their direct communications regardless of time zones.</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</si>
  <si>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</si>
  <si>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</si>
  <si>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</si>
  <si>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</si>
  <si>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2nd At-Large Summit (ATLAS II) Final Declaration -- At-Large Community Engagement in ICANN (R-26)</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</si>
  <si>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</si>
  <si>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</si>
  <si>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2nd At-Large Summit (ATLAS II) Final Declaration -- At-Large Community Engagement in ICANN (R-27)</t>
  </si>
  <si>
    <t>R-27. The Board must implement ATRT2 Recommendation 9.1, regarding Formal Advice from Advisory Committees.</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</si>
  <si>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</si>
  <si>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</si>
  <si>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</si>
  <si>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</si>
  <si>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</si>
  <si>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</si>
  <si>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</si>
  <si>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2nd At-Large Summit (ATLAS II) Final Declaration -- At-Large Community Engagement in ICANN (R-30)</t>
  </si>
  <si>
    <t>R-30. For each Public Comment process, SOs and ACs should be adequately resourced to produce impact statements.</t>
  </si>
  <si>
    <t>Completion letter sent to Board on 25 May 2018 (https://www.icann.org/en/system/files/correspondence/carlson-to-chalaby-25may18-en.pdf)</t>
  </si>
  <si>
    <t>The 2nd At-Large Summit (ATLAS II) Final Declaration -- At-Large Community Engagement in ICANN (R-31)</t>
  </si>
  <si>
    <t>R-31. ICANN and the ALAC should investigate the use of simple tools and methods to facilitate participation in public comments, and the use of crowdsourcing.</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</si>
  <si>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</si>
  <si>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2nd At-Large Summit (ATLAS II) Final Declaration -- At-Large Community Engagement in ICANN (R-32)</t>
  </si>
  <si>
    <t>R-32. ICANN should ensure that all acronyms, terminology in its materials are clearly defined in simpler terms.</t>
  </si>
  <si>
    <t>The 2nd At-Large Summit (ATLAS II) Final Declaration -- At-Large Community Engagement in ICANN (R-33)</t>
  </si>
  <si>
    <t>R-33. The ALAC should arrange more At-Large Capacity Building Webinars.</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</si>
  <si>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</si>
  <si>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</si>
  <si>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</si>
  <si>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(R-35)</t>
  </si>
  <si>
    <t>R-35. The ICANN Board should hold a minimum of one conference call with the At-Large Community in between ICANN Public Meetings.</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</si>
  <si>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</si>
  <si>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2nd At-Large Summit (ATLAS II) Final Declaration -- At-Large Community Engagement in ICANN (R-36)</t>
  </si>
  <si>
    <t>R-36. The At-Large Community should envisage conference calls with other ACs and SOs in between ICANN public meetings to improve collaboration and engagement.</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</si>
  <si>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</si>
  <si>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2nd At-Large Summit (ATLAS II) Final Declaration -- At-Large Community Engagement in ICANN (R-37)</t>
  </si>
  <si>
    <t>R-37. Additional logistical support from ICANN is needed to improve the At-Large wiki.</t>
  </si>
  <si>
    <t>Staff, under the direction of At-Large leadership, has already begun to rework the website and Wiki to ensure that our “Policy Advice” pages are accurate and understandable. This will continue as volunteer and staff resources allow. We will also ensure that as documents are published, the classification of the document is clear. The goal is to address two issues: • Confusion about the type of document (ie “Advice” vs “Comment”) • The “End user” justification for intervention. Accordingly, staff together with At-Large leadership will categorize the existing documents (as advice, public comment, correspondence, etc.) in a more granular fashion and provided enhanced tools with which to filter search results based on these categories. Furthermore, staff will create a new field in the database for “End User Issue” and At-Large leadership will populate this field both in current documents and those generated going forward. The following items have been created to satisfy these goals: • An Executive Summaries: ALAC Policy Comments &amp; Advice resource page has been created to address “type” of document (#1). • The At-Large Consolidated Policy Working Group (CPWG) meets weekly to discuss “end user” justification for intervention (#2). With these simple modifications, it should be easier for a Wiki visitor to peruse the work of the At-large and to quickly understand the rationale for creating individual documents.</t>
  </si>
  <si>
    <t>The 2nd At-Large Summit (ATLAS II) Final Declaration -- At-Large Community Engagement in ICANN (R-39)</t>
  </si>
  <si>
    <t>R-39. ICANN should encourage open data? best practices that foster re-use of the information by any third party.</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</si>
  <si>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</si>
  <si>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</si>
  <si>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</si>
  <si>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</si>
  <si>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2nd At-Large Summit (ATLAS II) Final Declaration -- At-Large Community Engagement in ICANN (R-41)</t>
  </si>
  <si>
    <t>R-41. The ALAC should work with the ICANN Board in seeking additional sources of funding for At-Large activities.</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</si>
  <si>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</si>
  <si>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2nd At-Large Summit (ATLAS II) Final Declaration -- At-Large Community Engagement in ICANN (R-42)</t>
  </si>
  <si>
    <t>R-42. ICANN should enable annual face-to-face RALO assemblies, either at ICANN regional offices or in concert with regional events.</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</si>
  <si>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</si>
  <si>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At-Large Community Engagement in ICANN (R-43)</t>
  </si>
  <si>
    <t>R-43. RALOs should encourage their inactive ALS representatives to comply with ALAC minimum participation requirements.</t>
  </si>
  <si>
    <t>There are no actionable items for ICANN. This specific advice item is complete per ALAC workspace: https://community.icann.org/display/als2/ATLAS+II+Recommendation+43</t>
  </si>
  <si>
    <t>The 2nd At-Large Summit (ATLAS II) Final Declaration -- Future of Multi-Stakeholder Models (R-1)</t>
  </si>
  <si>
    <t>R-1. ICANN should continue to support outreach programmes that engage a broader audience, in order to reinforce participation from all stakeholders.</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</si>
  <si>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</si>
  <si>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2nd At-Large Summit (ATLAS II) Final Declaration -- Future of Multi-Stakeholder Models (R-2)</t>
  </si>
  <si>
    <t>R-2. ICANN should increase support (budget, staff) to programmes having brought valuable members to the community.</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</si>
  <si>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</si>
  <si>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</si>
  <si>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</si>
  <si>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</si>
  <si>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2nd At-Large Summit (ATLAS II) Final Declaration -- Future of Multi-Stakeholder Models (R-4)</t>
  </si>
  <si>
    <t>R-4. ICANN should study the possibility of enhancing and increasing the role of Liaisons between its different Advisory Committees and Supporting Organizations (AC/SOs) to do away with the ?Äúsilo culture?Äù.</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</si>
  <si>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</si>
  <si>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</si>
  <si>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</si>
  <si>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</si>
  <si>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</si>
  <si>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</si>
  <si>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</si>
  <si>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2nd At-Large Summit (ATLAS II) Final Declaration -- Future of Multi-Stakeholder Models (R-7)</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</si>
  <si>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</si>
  <si>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</si>
  <si>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</si>
  <si>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</si>
  <si>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</si>
  <si>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</si>
  <si>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</si>
  <si>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2nd At-Large Summit (ATLAS II) Final Declaration -- Global Internet: The User Perspective (R-18)</t>
  </si>
  <si>
    <t>R-18. Support end-users to take part in policy development.</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</si>
  <si>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</si>
  <si>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The 2nd At-Large Summit (ATLAS II) Final Declaration -- Global Internet: The User Perspective (R-19)</t>
  </si>
  <si>
    <t>R-19. Eliminate barriers to participation and engagement with ICANN processes and practices.</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</si>
  <si>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</si>
  <si>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</si>
  <si>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</si>
  <si>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</si>
  <si>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</si>
  <si>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</si>
  <si>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</si>
  <si>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</si>
  <si>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ICANN Transparency and Accountability (R-25)</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</si>
  <si>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</si>
  <si>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2nd At-Large Summit (ATLAS II) Final Declaration -- ICANN Transparency and Accountability R-24(a)</t>
  </si>
  <si>
    <t>R-24(a). Both the areas of the (a) Ombudsman and (b) Contractual Compliance should report regularly on the complaints they received, resolved, pending resolution and actions taken to address issues raised by unresolved complaints.</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</si>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</sst>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i/>
      <sz val="11"/>
      <color theme="1"/>
      <name val="Calibri"/>
      <family val="2"/>
      <scheme val="minor"/>
    </font>
    <font>
      <b/>
      <u/>
      <sz val="11"/>
      <name val="Calibri (Body)"/>
    </font>
    <font>
      <b/>
      <i/>
      <sz val="11"/>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5B9BD5"/>
      </left>
      <right style="medium">
        <color rgb="FF9CC2E5"/>
      </right>
      <top style="thick">
        <color rgb="FF5B9BD5"/>
      </top>
      <bottom style="thick">
        <color rgb="FF5B9BD5"/>
      </bottom>
      <diagonal/>
    </border>
    <border>
      <left style="thin">
        <color rgb="FF9CC2E5"/>
      </left>
      <right style="medium">
        <color rgb="FF9CC2E5"/>
      </right>
      <top style="thick">
        <color rgb="FF5B9BD5"/>
      </top>
      <bottom style="thick">
        <color rgb="FF5B9BD5"/>
      </bottom>
      <diagonal/>
    </border>
    <border>
      <left/>
      <right style="medium">
        <color rgb="FF9CC2E5"/>
      </right>
      <top style="dashed">
        <color rgb="FF9CC2E5"/>
      </top>
      <bottom style="dashed">
        <color rgb="FF9CC2E5"/>
      </bottom>
      <diagonal/>
    </border>
    <border>
      <left style="dashed">
        <color rgb="FF9CC2E5"/>
      </left>
      <right/>
      <top style="dashed">
        <color rgb="FF9CC2E5"/>
      </top>
      <bottom style="dashed">
        <color rgb="FF9CC2E5"/>
      </bottom>
      <diagonal/>
    </border>
    <border>
      <left style="dashed">
        <color rgb="FF9CC2E5"/>
      </left>
      <right/>
      <top style="dashed">
        <color rgb="FF9CC2E5"/>
      </top>
      <bottom style="thick">
        <color rgb="FF5B9BD5"/>
      </bottom>
      <diagonal/>
    </border>
    <border>
      <left style="dashed">
        <color rgb="FF9CC2E5"/>
      </left>
      <right/>
      <top/>
      <bottom style="dashed">
        <color rgb="FF9CC2E5"/>
      </bottom>
      <diagonal/>
    </border>
    <border>
      <left style="dashed">
        <color rgb="FF9CC2E5"/>
      </left>
      <right style="medium">
        <color rgb="FF5B9BD5"/>
      </right>
      <top style="dashed">
        <color rgb="FF9CC2E5"/>
      </top>
      <bottom style="dashed">
        <color rgb="FF9CC2E5"/>
      </bottom>
      <diagonal/>
    </border>
    <border>
      <left style="thin">
        <color rgb="FF9CC2E5"/>
      </left>
      <right/>
      <top style="medium">
        <color rgb="FF9CC2E5"/>
      </top>
      <bottom style="medium">
        <color rgb="FF9CC2E5"/>
      </bottom>
      <diagonal/>
    </border>
    <border>
      <left style="medium">
        <color rgb="FF9CC2E5"/>
      </left>
      <right style="medium">
        <color rgb="FF5B9BD5"/>
      </right>
      <top style="thick">
        <color rgb="FF5B9BD5"/>
      </top>
      <bottom style="thick">
        <color rgb="FF5B9BD5"/>
      </bottom>
      <diagonal/>
    </border>
    <border>
      <left/>
      <right style="medium">
        <color rgb="FF9CC2E5"/>
      </right>
      <top style="thick">
        <color rgb="FF5B9BD5"/>
      </top>
      <bottom style="thick">
        <color rgb="FF5B9BD5"/>
      </bottom>
      <diagonal/>
    </border>
    <border>
      <left style="medium">
        <color rgb="FF5B9BD5"/>
      </left>
      <right style="thick">
        <color rgb="FF5B9BD5"/>
      </right>
      <top style="thick">
        <color rgb="FF5B9BD5"/>
      </top>
      <bottom style="thick">
        <color rgb="FF5B9BD5"/>
      </bottom>
      <diagonal/>
    </border>
    <border>
      <left style="thin">
        <color rgb="FF9CC2E5"/>
      </left>
      <right/>
      <top style="thick">
        <color rgb="FF5B9BD5"/>
      </top>
      <bottom style="thick">
        <color rgb="FF5B9BD5"/>
      </bottom>
      <diagonal/>
    </border>
    <border>
      <left style="dashed">
        <color rgb="FF9CC2E5"/>
      </left>
      <right/>
      <top style="dashed">
        <color rgb="FF9CC2E5"/>
      </top>
      <bottom/>
      <diagonal/>
    </border>
    <border>
      <left style="dashed">
        <color rgb="FF9CC2E5"/>
      </left>
      <right style="medium">
        <color rgb="FF5B9BD5"/>
      </right>
      <top style="medium">
        <color rgb="FF5B9BD5"/>
      </top>
      <bottom style="dashed">
        <color rgb="FF9CC2E5"/>
      </bottom>
      <diagonal/>
    </border>
    <border>
      <left style="thin">
        <color rgb="FF9CC2E5"/>
      </left>
      <right style="medium">
        <color rgb="FF5B9BD5"/>
      </right>
      <top style="medium">
        <color rgb="FF5B9BD5"/>
      </top>
      <bottom style="medium">
        <color rgb="FF5B9BD5"/>
      </bottom>
      <diagonal/>
    </border>
    <border>
      <left style="medium">
        <color rgb="FF5B9BD5"/>
      </left>
      <right style="thin">
        <color rgb="FF9CC2E5"/>
      </right>
      <top style="medium">
        <color rgb="FF5B9BD5"/>
      </top>
      <bottom style="medium">
        <color rgb="FF5B9BD5"/>
      </bottom>
      <diagonal/>
    </border>
    <border>
      <left/>
      <right style="medium">
        <color rgb="FF5B9BD5"/>
      </right>
      <top/>
      <bottom/>
      <diagonal/>
    </border>
    <border>
      <left/>
      <right style="dashed">
        <color rgb="FF9CC2E5"/>
      </right>
      <top/>
      <bottom style="dashed">
        <color rgb="FF9CC2E5"/>
      </bottom>
      <diagonal/>
    </border>
    <border>
      <left style="medium">
        <color rgb="FF5B9BD5"/>
      </left>
      <right style="dashed">
        <color rgb="FF9CC2E5"/>
      </right>
      <top style="dashed">
        <color rgb="FF9CC2E5"/>
      </top>
      <bottom style="dashed">
        <color rgb="FF9CC2E5"/>
      </bottom>
      <diagonal/>
    </border>
    <border>
      <left/>
      <right style="dashed">
        <color rgb="FF9CC2E5"/>
      </right>
      <top style="dashed">
        <color rgb="FF9CC2E5"/>
      </top>
      <bottom style="dashed">
        <color rgb="FF9CC2E5"/>
      </bottom>
      <diagonal/>
    </border>
    <border>
      <left style="medium">
        <color rgb="FF5B9BD5"/>
      </left>
      <right style="dashed">
        <color rgb="FF9CC2E5"/>
      </right>
      <top style="dashed">
        <color rgb="FF9CC2E5"/>
      </top>
      <bottom style="thick">
        <color rgb="FF5B9BD5"/>
      </bottom>
      <diagonal/>
    </border>
    <border>
      <left style="dashed">
        <color rgb="FF9CC2E5"/>
      </left>
      <right/>
      <top/>
      <bottom/>
      <diagonal/>
    </border>
    <border>
      <left style="medium">
        <color theme="4"/>
      </left>
      <right style="medium">
        <color theme="4"/>
      </right>
      <top style="dashed">
        <color rgb="FF9CC2E5"/>
      </top>
      <bottom style="dashed">
        <color rgb="FF9CC2E5"/>
      </bottom>
      <diagonal/>
    </border>
    <border>
      <left style="medium">
        <color theme="4"/>
      </left>
      <right style="medium">
        <color theme="4"/>
      </right>
      <top style="dashed">
        <color rgb="FF9CC2E5"/>
      </top>
      <bottom style="thick">
        <color rgb="FF5B9BD5"/>
      </bottom>
      <diagonal/>
    </border>
    <border>
      <left style="medium">
        <color theme="4"/>
      </left>
      <right style="medium">
        <color theme="4"/>
      </right>
      <top/>
      <bottom style="dashed">
        <color rgb="FF9CC2E5"/>
      </bottom>
      <diagonal/>
    </border>
    <border>
      <left style="medium">
        <color theme="4"/>
      </left>
      <right style="medium">
        <color theme="4"/>
      </right>
      <top style="medium">
        <color theme="4"/>
      </top>
      <bottom style="medium">
        <color theme="4"/>
      </bottom>
      <diagonal/>
    </border>
    <border>
      <left style="thin">
        <color rgb="FF9CC2E5"/>
      </left>
      <right/>
      <top/>
      <bottom style="thick">
        <color rgb="FF5B9BD5"/>
      </bottom>
      <diagonal/>
    </border>
    <border>
      <left style="medium">
        <color rgb="FF5B9BD5"/>
      </left>
      <right style="thick">
        <color rgb="FF5B9BD5"/>
      </right>
      <top/>
      <bottom style="thick">
        <color rgb="FF5B9BD5"/>
      </bottom>
      <diagonal/>
    </border>
    <border>
      <left style="medium">
        <color theme="4"/>
      </left>
      <right style="medium">
        <color theme="4"/>
      </right>
      <top style="medium">
        <color theme="4"/>
      </top>
      <bottom style="dashed">
        <color rgb="FF9CC2E5"/>
      </bottom>
      <diagonal/>
    </border>
    <border>
      <left style="medium">
        <color theme="4"/>
      </left>
      <right style="medium">
        <color theme="4"/>
      </right>
      <top style="dashed">
        <color rgb="FF9CC2E5"/>
      </top>
      <bottom style="medium">
        <color theme="4"/>
      </bottom>
      <diagonal/>
    </border>
    <border>
      <left style="medium">
        <color theme="4"/>
      </left>
      <right style="dashed">
        <color rgb="FF9CC2E5"/>
      </right>
      <top/>
      <bottom style="dashed">
        <color rgb="FF9CC2E5"/>
      </bottom>
      <diagonal/>
    </border>
    <border>
      <left style="medium">
        <color theme="4"/>
      </left>
      <right style="dashed">
        <color rgb="FF9CC2E5"/>
      </right>
      <top style="dashed">
        <color rgb="FF9CC2E5"/>
      </top>
      <bottom style="dashed">
        <color rgb="FF9CC2E5"/>
      </bottom>
      <diagonal/>
    </border>
    <border>
      <left style="medium">
        <color theme="4"/>
      </left>
      <right style="dashed">
        <color rgb="FF9CC2E5"/>
      </right>
      <top style="dashed">
        <color rgb="FF9CC2E5"/>
      </top>
      <bottom style="thick">
        <color rgb="FF5B9BD5"/>
      </bottom>
      <diagonal/>
    </border>
    <border>
      <left style="medium">
        <color theme="4"/>
      </left>
      <right style="dashed">
        <color rgb="FF9CC2E5"/>
      </right>
      <top style="medium">
        <color theme="4"/>
      </top>
      <bottom style="dashed">
        <color rgb="FF9CC2E5"/>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94">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18" fillId="34" borderId="0" xfId="0" applyFont="1" applyFill="1"/>
    <xf numFmtId="0" fontId="0" fillId="0" borderId="32" xfId="0" applyBorder="1" applyAlignment="1">
      <alignment horizontal="left" vertical="top" wrapText="1"/>
    </xf>
    <xf numFmtId="0" fontId="0" fillId="0" borderId="10" xfId="0" applyBorder="1" applyAlignment="1">
      <alignment horizontal="left" vertical="top" wrapText="1"/>
    </xf>
    <xf numFmtId="0" fontId="0" fillId="0" borderId="33" xfId="0" applyBorder="1" applyAlignment="1">
      <alignment horizontal="left" vertical="top" wrapText="1"/>
    </xf>
    <xf numFmtId="0" fontId="25" fillId="33" borderId="29"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5" fillId="33" borderId="30"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64" fontId="23" fillId="34" borderId="0" xfId="0" applyNumberFormat="1" applyFont="1" applyFill="1"/>
    <xf numFmtId="164" fontId="0" fillId="34" borderId="0" xfId="0" applyNumberFormat="1" applyFill="1"/>
    <xf numFmtId="164" fontId="0" fillId="34" borderId="0" xfId="0" applyNumberFormat="1" applyFill="1" applyAlignment="1">
      <alignment horizontal="center"/>
    </xf>
    <xf numFmtId="164" fontId="21" fillId="34" borderId="0" xfId="0" applyNumberFormat="1" applyFont="1" applyFill="1"/>
    <xf numFmtId="164" fontId="0" fillId="34" borderId="0" xfId="0" applyNumberFormat="1" applyFont="1" applyFill="1"/>
    <xf numFmtId="164" fontId="0" fillId="34" borderId="0" xfId="0" applyNumberFormat="1" applyFont="1" applyFill="1" applyAlignment="1">
      <alignment horizontal="center"/>
    </xf>
    <xf numFmtId="164" fontId="24" fillId="35" borderId="27" xfId="0" applyNumberFormat="1" applyFont="1" applyFill="1" applyBorder="1" applyAlignment="1">
      <alignment horizontal="center" vertical="center" wrapText="1"/>
    </xf>
    <xf numFmtId="164" fontId="20" fillId="34" borderId="28" xfId="0" applyNumberFormat="1" applyFont="1" applyFill="1" applyBorder="1" applyAlignment="1">
      <alignment horizontal="center" vertical="center" wrapText="1"/>
    </xf>
    <xf numFmtId="164" fontId="19" fillId="34" borderId="25" xfId="0" applyNumberFormat="1" applyFont="1" applyFill="1" applyBorder="1" applyAlignment="1">
      <alignment horizontal="center" vertical="center" wrapText="1"/>
    </xf>
    <xf numFmtId="164" fontId="19" fillId="34" borderId="26" xfId="0" applyNumberFormat="1" applyFont="1" applyFill="1" applyBorder="1" applyAlignment="1">
      <alignment horizontal="center" vertical="center" wrapText="1"/>
    </xf>
    <xf numFmtId="164" fontId="19" fillId="34" borderId="19" xfId="0" applyNumberFormat="1" applyFont="1" applyFill="1" applyBorder="1" applyAlignment="1">
      <alignment horizontal="center" vertical="center" wrapText="1"/>
    </xf>
    <xf numFmtId="164" fontId="19" fillId="34" borderId="20" xfId="0" applyNumberFormat="1" applyFont="1" applyFill="1" applyBorder="1" applyAlignment="1">
      <alignment horizontal="center" vertical="center" wrapText="1"/>
    </xf>
    <xf numFmtId="164" fontId="19" fillId="34" borderId="21" xfId="0" applyNumberFormat="1" applyFont="1" applyFill="1" applyBorder="1" applyAlignment="1">
      <alignment horizontal="center" vertical="center" wrapText="1"/>
    </xf>
    <xf numFmtId="164" fontId="19" fillId="34" borderId="22" xfId="0" applyNumberFormat="1" applyFont="1" applyFill="1" applyBorder="1" applyAlignment="1">
      <alignment horizontal="center" vertical="center" wrapText="1"/>
    </xf>
    <xf numFmtId="164" fontId="26" fillId="34" borderId="24" xfId="0" applyNumberFormat="1" applyFont="1" applyFill="1" applyBorder="1" applyAlignment="1">
      <alignment horizontal="center" vertical="center" wrapText="1"/>
    </xf>
    <xf numFmtId="164" fontId="26" fillId="34" borderId="23" xfId="0" applyNumberFormat="1" applyFont="1" applyFill="1" applyBorder="1" applyAlignment="1">
      <alignment horizontal="center" vertical="center" wrapText="1"/>
    </xf>
    <xf numFmtId="164" fontId="29" fillId="0" borderId="0" xfId="0" applyNumberFormat="1" applyFont="1"/>
    <xf numFmtId="164" fontId="29" fillId="34" borderId="0" xfId="0" applyNumberFormat="1" applyFont="1" applyFill="1" applyAlignment="1">
      <alignment horizontal="right"/>
    </xf>
    <xf numFmtId="164" fontId="31" fillId="34" borderId="34" xfId="0" applyNumberFormat="1" applyFont="1" applyFill="1" applyBorder="1" applyAlignment="1">
      <alignment horizontal="right" vertical="center" wrapText="1"/>
    </xf>
    <xf numFmtId="164" fontId="16" fillId="34" borderId="35" xfId="0" applyNumberFormat="1" applyFont="1" applyFill="1" applyBorder="1" applyAlignment="1">
      <alignment horizontal="center" vertical="center" wrapText="1"/>
    </xf>
    <xf numFmtId="164" fontId="16" fillId="36" borderId="36" xfId="0" applyNumberFormat="1" applyFont="1" applyFill="1" applyBorder="1" applyAlignment="1">
      <alignment horizontal="center" vertical="center" wrapText="1"/>
    </xf>
    <xf numFmtId="164" fontId="0" fillId="0" borderId="37" xfId="0" applyNumberFormat="1" applyFont="1" applyBorder="1" applyAlignment="1">
      <alignment horizontal="center" vertical="center" wrapText="1"/>
    </xf>
    <xf numFmtId="164" fontId="0" fillId="0" borderId="38" xfId="0" applyNumberFormat="1" applyFont="1" applyBorder="1" applyAlignment="1">
      <alignment horizontal="center" vertical="center" wrapText="1"/>
    </xf>
    <xf numFmtId="164" fontId="0" fillId="0" borderId="39" xfId="0" applyNumberFormat="1" applyFont="1" applyBorder="1" applyAlignment="1">
      <alignment horizontal="center" vertical="center" wrapText="1"/>
    </xf>
    <xf numFmtId="164" fontId="0" fillId="0" borderId="40" xfId="0" applyNumberFormat="1" applyFont="1" applyBorder="1" applyAlignment="1">
      <alignment horizontal="center" vertical="center" wrapText="1"/>
    </xf>
    <xf numFmtId="164" fontId="16" fillId="34" borderId="42" xfId="0" applyNumberFormat="1" applyFont="1" applyFill="1" applyBorder="1" applyAlignment="1">
      <alignment horizontal="center" vertical="center" wrapText="1"/>
    </xf>
    <xf numFmtId="164" fontId="16" fillId="36" borderId="46" xfId="0" applyNumberFormat="1" applyFont="1" applyFill="1" applyBorder="1" applyAlignment="1">
      <alignment horizontal="center" vertical="center" wrapText="1"/>
    </xf>
    <xf numFmtId="164" fontId="16" fillId="36" borderId="37" xfId="0" applyNumberFormat="1" applyFont="1" applyFill="1" applyBorder="1" applyAlignment="1">
      <alignment horizontal="center" vertical="center" wrapText="1"/>
    </xf>
    <xf numFmtId="164" fontId="16" fillId="36" borderId="41" xfId="0" applyNumberFormat="1" applyFont="1" applyFill="1" applyBorder="1" applyAlignment="1">
      <alignment horizontal="center" vertical="center" wrapText="1"/>
    </xf>
    <xf numFmtId="164" fontId="0" fillId="0" borderId="47" xfId="0" applyNumberFormat="1" applyFont="1" applyBorder="1" applyAlignment="1">
      <alignment horizontal="center" vertical="center" wrapText="1"/>
    </xf>
    <xf numFmtId="164" fontId="13" fillId="35" borderId="48" xfId="0" applyNumberFormat="1" applyFont="1" applyFill="1" applyBorder="1" applyAlignment="1">
      <alignment horizontal="center" vertical="center" wrapText="1"/>
    </xf>
    <xf numFmtId="164" fontId="13" fillId="35" borderId="49" xfId="0" applyNumberFormat="1" applyFont="1" applyFill="1" applyBorder="1" applyAlignment="1">
      <alignment horizontal="center" vertical="center" wrapText="1"/>
    </xf>
    <xf numFmtId="164" fontId="19" fillId="34" borderId="51" xfId="0" applyNumberFormat="1" applyFont="1" applyFill="1" applyBorder="1" applyAlignment="1">
      <alignment horizontal="left" vertical="center" wrapText="1"/>
    </xf>
    <xf numFmtId="164" fontId="0" fillId="34" borderId="50" xfId="0" applyNumberFormat="1" applyFill="1" applyBorder="1"/>
    <xf numFmtId="164" fontId="19" fillId="34" borderId="52" xfId="0" applyNumberFormat="1" applyFont="1" applyFill="1" applyBorder="1" applyAlignment="1">
      <alignment horizontal="left" vertical="center" wrapText="1"/>
    </xf>
    <xf numFmtId="164" fontId="19" fillId="34" borderId="53" xfId="0" applyNumberFormat="1" applyFont="1" applyFill="1" applyBorder="1" applyAlignment="1">
      <alignment horizontal="left" vertical="center" wrapText="1"/>
    </xf>
    <xf numFmtId="164" fontId="19" fillId="34" borderId="54" xfId="0" applyNumberFormat="1" applyFont="1" applyFill="1" applyBorder="1" applyAlignment="1">
      <alignment horizontal="left" vertical="center" wrapText="1"/>
    </xf>
    <xf numFmtId="164" fontId="31" fillId="36" borderId="44" xfId="0" applyNumberFormat="1" applyFont="1" applyFill="1" applyBorder="1" applyAlignment="1">
      <alignment horizontal="center" vertical="center" wrapText="1"/>
    </xf>
    <xf numFmtId="164" fontId="31" fillId="36" borderId="45"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164" fontId="0" fillId="34" borderId="0" xfId="0" applyNumberFormat="1" applyFill="1" applyBorder="1"/>
    <xf numFmtId="164" fontId="16" fillId="36" borderId="56" xfId="0" applyNumberFormat="1" applyFont="1" applyFill="1" applyBorder="1" applyAlignment="1">
      <alignment horizontal="center" vertical="center" wrapText="1"/>
    </xf>
    <xf numFmtId="164" fontId="31" fillId="36" borderId="56" xfId="0" applyNumberFormat="1" applyFont="1" applyFill="1" applyBorder="1" applyAlignment="1">
      <alignment horizontal="center" vertical="center" wrapText="1"/>
    </xf>
    <xf numFmtId="164" fontId="16" fillId="36" borderId="57" xfId="0" applyNumberFormat="1" applyFont="1" applyFill="1" applyBorder="1" applyAlignment="1">
      <alignment horizontal="center" vertical="center" wrapText="1"/>
    </xf>
    <xf numFmtId="164" fontId="31" fillId="36" borderId="57" xfId="0" applyNumberFormat="1" applyFont="1" applyFill="1" applyBorder="1" applyAlignment="1">
      <alignment horizontal="center" vertical="center" wrapText="1"/>
    </xf>
    <xf numFmtId="164" fontId="0" fillId="34" borderId="0" xfId="0" applyNumberFormat="1" applyFill="1" applyBorder="1" applyAlignment="1">
      <alignment horizontal="center"/>
    </xf>
    <xf numFmtId="164" fontId="31" fillId="36" borderId="58" xfId="0" applyNumberFormat="1" applyFont="1" applyFill="1" applyBorder="1" applyAlignment="1">
      <alignment horizontal="center" vertical="center" wrapText="1"/>
    </xf>
    <xf numFmtId="164" fontId="13" fillId="35" borderId="59" xfId="0" applyNumberFormat="1" applyFont="1" applyFill="1" applyBorder="1" applyAlignment="1">
      <alignment horizontal="center" vertical="center" wrapText="1"/>
    </xf>
    <xf numFmtId="164" fontId="16" fillId="36" borderId="59" xfId="0" applyNumberFormat="1" applyFont="1" applyFill="1" applyBorder="1" applyAlignment="1">
      <alignment horizontal="center" vertical="center" wrapText="1"/>
    </xf>
    <xf numFmtId="164" fontId="0" fillId="0" borderId="55" xfId="0" applyNumberFormat="1" applyFont="1" applyBorder="1" applyAlignment="1">
      <alignment horizontal="center" vertical="center" wrapText="1"/>
    </xf>
    <xf numFmtId="164" fontId="31" fillId="36" borderId="60" xfId="0" applyNumberFormat="1" applyFont="1" applyFill="1" applyBorder="1" applyAlignment="1">
      <alignment horizontal="center" vertical="center" wrapText="1"/>
    </xf>
    <xf numFmtId="164" fontId="31" fillId="36" borderId="61" xfId="0" applyNumberFormat="1" applyFont="1" applyFill="1" applyBorder="1" applyAlignment="1">
      <alignment horizontal="center" vertical="center" wrapText="1"/>
    </xf>
    <xf numFmtId="164" fontId="16" fillId="36" borderId="62" xfId="0" applyNumberFormat="1" applyFont="1" applyFill="1" applyBorder="1" applyAlignment="1">
      <alignment horizontal="center" vertical="center" wrapText="1"/>
    </xf>
    <xf numFmtId="164" fontId="31" fillId="36" borderId="62" xfId="0" applyNumberFormat="1" applyFont="1" applyFill="1" applyBorder="1" applyAlignment="1">
      <alignment horizontal="center" vertical="center" wrapText="1"/>
    </xf>
    <xf numFmtId="164" fontId="16" fillId="36" borderId="63" xfId="0" applyNumberFormat="1" applyFont="1" applyFill="1" applyBorder="1" applyAlignment="1">
      <alignment horizontal="center" vertical="center" wrapText="1"/>
    </xf>
    <xf numFmtId="164" fontId="31" fillId="36" borderId="63" xfId="0" applyNumberFormat="1" applyFont="1" applyFill="1" applyBorder="1" applyAlignment="1">
      <alignment horizontal="center" vertical="center" wrapText="1"/>
    </xf>
    <xf numFmtId="164" fontId="19" fillId="34" borderId="64" xfId="0" applyNumberFormat="1" applyFont="1" applyFill="1" applyBorder="1" applyAlignment="1">
      <alignment horizontal="left" vertical="center" wrapText="1"/>
    </xf>
    <xf numFmtId="164" fontId="19" fillId="34" borderId="65" xfId="0" applyNumberFormat="1" applyFont="1" applyFill="1" applyBorder="1" applyAlignment="1">
      <alignment horizontal="left" vertical="center" wrapText="1"/>
    </xf>
    <xf numFmtId="164" fontId="19" fillId="34" borderId="66" xfId="0" applyNumberFormat="1" applyFont="1" applyFill="1" applyBorder="1" applyAlignment="1">
      <alignment horizontal="left" vertical="center" wrapText="1"/>
    </xf>
    <xf numFmtId="164" fontId="19" fillId="34" borderId="67" xfId="0" applyNumberFormat="1" applyFont="1" applyFill="1" applyBorder="1" applyAlignment="1">
      <alignment horizontal="left" vertical="center" wrapText="1"/>
    </xf>
    <xf numFmtId="164" fontId="16" fillId="0" borderId="43" xfId="0" applyNumberFormat="1" applyFont="1" applyFill="1" applyBorder="1" applyAlignment="1">
      <alignment horizontal="center" vertical="center" wrapText="1"/>
    </xf>
    <xf numFmtId="164" fontId="0" fillId="0" borderId="57"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164" fontId="0" fillId="0" borderId="58" xfId="0" applyNumberFormat="1" applyFont="1" applyFill="1" applyBorder="1" applyAlignment="1">
      <alignment horizontal="center" vertical="center" wrapText="1"/>
    </xf>
    <xf numFmtId="164" fontId="19" fillId="34" borderId="0" xfId="0" applyNumberFormat="1" applyFont="1" applyFill="1" applyBorder="1" applyAlignment="1">
      <alignment horizontal="left" vertical="center" wrapText="1"/>
    </xf>
    <xf numFmtId="0" fontId="20" fillId="34" borderId="11" xfId="0" applyFont="1" applyFill="1" applyBorder="1" applyAlignment="1">
      <alignment horizontal="left" vertical="top" wrapText="1"/>
    </xf>
    <xf numFmtId="0" fontId="20" fillId="34" borderId="12" xfId="0" applyFont="1" applyFill="1" applyBorder="1" applyAlignment="1">
      <alignment horizontal="left" vertical="top" wrapText="1"/>
    </xf>
    <xf numFmtId="0" fontId="20" fillId="34" borderId="13" xfId="0" applyFont="1" applyFill="1" applyBorder="1" applyAlignment="1">
      <alignment horizontal="left" vertical="top"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xf numFmtId="0" fontId="32" fillId="0" borderId="10" xfId="49"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16" totalsRowShown="0" headerRowDxfId="12" dataDxfId="10" headerRowBorderDxfId="11" tableBorderDxfId="9" totalsRowBorderDxfId="8">
  <autoFilter ref="A6:H316" xr:uid="{11CAC4F8-4285-564F-A59B-30D70032CA34}"/>
  <sortState xmlns:xlrd2="http://schemas.microsoft.com/office/spreadsheetml/2017/richdata2" ref="A7:H255">
    <sortCondition descending="1" ref="E6:E255"/>
  </sortState>
  <tableColumns count="8">
    <tableColumn id="1" xr3:uid="{901B4AB4-D5DD-AB4F-9520-988B0F638690}" name="Advice Provider" dataDxfId="7"/>
    <tableColumn id="2" xr3:uid="{6CC4C367-4CE4-A345-8E3A-B1F75D98517A}" name="Reference Number" dataDxfId="6"/>
    <tableColumn id="3" xr3:uid="{06E02BB0-7405-694F-8EEC-F5800AC37192}" name="Link to Advice Document" dataDxfId="5"/>
    <tableColumn id="4" xr3:uid="{55442784-ECEC-1D4E-8AFC-CBE0460E2D3E}" name="Advice Item"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icann.org/en/system/files/files/rssac-000-op-procedures-01sep20-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G53"/>
  <sheetViews>
    <sheetView topLeftCell="A17" zoomScale="125" zoomScaleNormal="125" workbookViewId="0">
      <selection activeCell="C50" sqref="C50"/>
    </sheetView>
  </sheetViews>
  <sheetFormatPr baseColWidth="10" defaultColWidth="31.5" defaultRowHeight="15" x14ac:dyDescent="0.2"/>
  <cols>
    <col min="1" max="1" width="10.33203125" style="20" customWidth="1"/>
    <col min="2" max="2" width="29.5" style="20" bestFit="1" customWidth="1"/>
    <col min="3" max="3" width="16.6640625" style="21" customWidth="1"/>
    <col min="4" max="4" width="10" style="21" hidden="1" customWidth="1"/>
    <col min="5" max="7" width="16.6640625" style="21" customWidth="1"/>
    <col min="8" max="8" width="9.1640625" style="20" customWidth="1"/>
    <col min="9" max="12" width="8.5" style="20" customWidth="1"/>
    <col min="13" max="16384" width="31.5" style="20"/>
  </cols>
  <sheetData>
    <row r="1" spans="1:7" ht="19" x14ac:dyDescent="0.25">
      <c r="A1" s="19" t="s">
        <v>354</v>
      </c>
    </row>
    <row r="2" spans="1:7" s="23" customFormat="1" x14ac:dyDescent="0.2">
      <c r="A2" s="22" t="s">
        <v>981</v>
      </c>
      <c r="C2" s="24"/>
      <c r="D2" s="24"/>
      <c r="E2" s="24"/>
      <c r="F2" s="24"/>
      <c r="G2" s="24"/>
    </row>
    <row r="3" spans="1:7" ht="16" thickBot="1" x14ac:dyDescent="0.25">
      <c r="B3" s="59"/>
      <c r="C3" s="64"/>
      <c r="F3" s="64"/>
    </row>
    <row r="4" spans="1:7" ht="28" customHeight="1" thickBot="1" x14ac:dyDescent="0.25">
      <c r="B4" s="66" t="s">
        <v>349</v>
      </c>
      <c r="C4" s="66" t="s">
        <v>868</v>
      </c>
      <c r="D4" s="67" t="s">
        <v>371</v>
      </c>
      <c r="E4" s="67" t="s">
        <v>359</v>
      </c>
      <c r="F4" s="20"/>
      <c r="G4" s="20"/>
    </row>
    <row r="5" spans="1:7" ht="18.75" customHeight="1" x14ac:dyDescent="0.2">
      <c r="A5" s="52"/>
      <c r="B5" s="51" t="s">
        <v>377</v>
      </c>
      <c r="C5" s="82">
        <f>COUNTIFS('Advice Items'!$A$6:$A$3914,"Phase 1 | Receive &amp; Acknowledge")</f>
        <v>0</v>
      </c>
      <c r="D5" s="82">
        <v>0</v>
      </c>
      <c r="E5" s="65">
        <f>C5-D5</f>
        <v>0</v>
      </c>
      <c r="F5" s="59"/>
      <c r="G5" s="20"/>
    </row>
    <row r="6" spans="1:7" ht="18.75" customHeight="1" x14ac:dyDescent="0.2">
      <c r="B6" s="53" t="s">
        <v>378</v>
      </c>
      <c r="C6" s="81">
        <f>COUNTIFS('Advice Items'!$G$6:$G$316,"Phase 2 | Understand Request")</f>
        <v>2</v>
      </c>
      <c r="D6" s="81">
        <v>2</v>
      </c>
      <c r="E6" s="61">
        <f t="shared" ref="E6:E12" si="0">C6-D6</f>
        <v>0</v>
      </c>
      <c r="F6" s="20"/>
      <c r="G6" s="20"/>
    </row>
    <row r="7" spans="1:7" ht="18.75" customHeight="1" x14ac:dyDescent="0.2">
      <c r="A7" s="52"/>
      <c r="B7" s="54" t="s">
        <v>383</v>
      </c>
      <c r="C7" s="81">
        <f>COUNTIFS('Advice Items'!$G$6:$G$3914,"Phase 3 | Evaluate &amp; Consider")</f>
        <v>23</v>
      </c>
      <c r="D7" s="81">
        <v>24</v>
      </c>
      <c r="E7" s="61">
        <f t="shared" si="0"/>
        <v>-1</v>
      </c>
      <c r="F7" s="59"/>
      <c r="G7" s="20"/>
    </row>
    <row r="8" spans="1:7" ht="18.75" customHeight="1" x14ac:dyDescent="0.2">
      <c r="A8" s="52"/>
      <c r="B8" s="54" t="s">
        <v>836</v>
      </c>
      <c r="C8" s="81">
        <f>COUNTIFS('Advice Items'!$G$6:$G$3914,"Phase 3 | Deferred")</f>
        <v>0</v>
      </c>
      <c r="D8" s="81">
        <v>0</v>
      </c>
      <c r="E8" s="61">
        <f t="shared" si="0"/>
        <v>0</v>
      </c>
      <c r="F8" s="20"/>
      <c r="G8" s="20"/>
    </row>
    <row r="9" spans="1:7" ht="18.75" customHeight="1" x14ac:dyDescent="0.2">
      <c r="B9" s="53" t="s">
        <v>385</v>
      </c>
      <c r="C9" s="81">
        <f>COUNTIFS('Advice Items'!$G$6:$G$316,"Phase 4 | Implement")</f>
        <v>15</v>
      </c>
      <c r="D9" s="81">
        <v>15</v>
      </c>
      <c r="E9" s="61">
        <f t="shared" si="0"/>
        <v>0</v>
      </c>
      <c r="F9" s="20"/>
      <c r="G9" s="20"/>
    </row>
    <row r="10" spans="1:7" ht="18.75" customHeight="1" x14ac:dyDescent="0.2">
      <c r="B10" s="53" t="s">
        <v>837</v>
      </c>
      <c r="C10" s="81">
        <f>COUNTIFS('Advice Items'!$G$6:$G$3914,"Phase 4 | Deferred")</f>
        <v>9</v>
      </c>
      <c r="D10" s="81">
        <v>9</v>
      </c>
      <c r="E10" s="61">
        <f t="shared" si="0"/>
        <v>0</v>
      </c>
      <c r="F10" s="20"/>
      <c r="G10" s="20"/>
    </row>
    <row r="11" spans="1:7" ht="18.75" customHeight="1" thickBot="1" x14ac:dyDescent="0.25">
      <c r="B11" s="55" t="s">
        <v>387</v>
      </c>
      <c r="C11" s="80">
        <f>COUNTIFS('Advice Items'!$G$6:$G$3914,"Phase 5 | Close Request")</f>
        <v>24</v>
      </c>
      <c r="D11" s="80">
        <v>23</v>
      </c>
      <c r="E11" s="63">
        <f t="shared" si="0"/>
        <v>1</v>
      </c>
      <c r="F11" s="59"/>
      <c r="G11" s="20"/>
    </row>
    <row r="12" spans="1:7" s="36" customFormat="1" ht="18" thickTop="1" thickBot="1" x14ac:dyDescent="0.25">
      <c r="B12" s="37" t="s">
        <v>867</v>
      </c>
      <c r="C12" s="79">
        <f>SUM(C5:C11)</f>
        <v>73</v>
      </c>
      <c r="D12" s="79">
        <v>73</v>
      </c>
      <c r="E12" s="56">
        <f t="shared" si="0"/>
        <v>0</v>
      </c>
    </row>
    <row r="13" spans="1:7" ht="18.75" customHeight="1" thickTop="1" x14ac:dyDescent="0.2">
      <c r="B13" s="83" t="s">
        <v>838</v>
      </c>
      <c r="C13" s="83"/>
      <c r="D13" s="83"/>
      <c r="E13" s="83"/>
      <c r="F13" s="83"/>
      <c r="G13" s="83"/>
    </row>
    <row r="14" spans="1:7" ht="18.75" customHeight="1" thickBot="1" x14ac:dyDescent="0.25">
      <c r="B14" s="58"/>
      <c r="C14" s="58"/>
      <c r="D14" s="58"/>
      <c r="E14" s="58"/>
      <c r="F14" s="58"/>
      <c r="G14" s="58"/>
    </row>
    <row r="15" spans="1:7" ht="28" customHeight="1" thickBot="1" x14ac:dyDescent="0.25">
      <c r="B15" s="66" t="s">
        <v>349</v>
      </c>
      <c r="C15" s="66" t="s">
        <v>355</v>
      </c>
      <c r="D15" s="67" t="s">
        <v>371</v>
      </c>
      <c r="E15" s="67" t="s">
        <v>359</v>
      </c>
      <c r="F15" s="20"/>
      <c r="G15" s="20"/>
    </row>
    <row r="16" spans="1:7" ht="17.25" customHeight="1" x14ac:dyDescent="0.2">
      <c r="B16" s="75" t="s">
        <v>377</v>
      </c>
      <c r="C16" s="42">
        <f>COUNTIFS('Advice Items'!$A$6:$A$3914,"At-Large Advisory Committee (ALAC)",'Advice Items'!$G$6:$G$3914,"Phase 1 | Receive &amp; Acknowledge")</f>
        <v>0</v>
      </c>
      <c r="D16" s="71">
        <v>0</v>
      </c>
      <c r="E16" s="72">
        <f t="shared" ref="E16:E23" si="1">C16-D16</f>
        <v>0</v>
      </c>
      <c r="F16" s="20"/>
      <c r="G16" s="20"/>
    </row>
    <row r="17" spans="2:7" ht="31.5" customHeight="1" x14ac:dyDescent="0.2">
      <c r="B17" s="76" t="s">
        <v>378</v>
      </c>
      <c r="C17" s="42">
        <f>COUNTIFS('Advice Items'!$A$6:$A$3914,"At-Large Advisory Committee (ALAC)",'Advice Items'!$G$6:$G$3914,"Phase 2 | Understand Request")</f>
        <v>0</v>
      </c>
      <c r="D17" s="60">
        <v>0</v>
      </c>
      <c r="E17" s="61">
        <f t="shared" si="1"/>
        <v>0</v>
      </c>
      <c r="F17" s="20"/>
      <c r="G17" s="20"/>
    </row>
    <row r="18" spans="2:7" ht="18.75" customHeight="1" x14ac:dyDescent="0.2">
      <c r="B18" s="76" t="s">
        <v>383</v>
      </c>
      <c r="C18" s="42">
        <f>COUNTIFS('Advice Items'!$A$6:$A$3914,"At-Large Advisory Committee (ALAC)",'Advice Items'!$G$6:$G$3914,"Phase 3 | Evaluate &amp; Consider")</f>
        <v>8</v>
      </c>
      <c r="D18" s="60">
        <v>8</v>
      </c>
      <c r="E18" s="61">
        <f t="shared" si="1"/>
        <v>0</v>
      </c>
      <c r="F18" s="20"/>
      <c r="G18" s="20"/>
    </row>
    <row r="19" spans="2:7" ht="18.75" customHeight="1" x14ac:dyDescent="0.2">
      <c r="B19" s="76" t="s">
        <v>836</v>
      </c>
      <c r="C19" s="42">
        <f>COUNTIFS('Advice Items'!$A$6:$A$3914,"At-Large Advisory Committee (ALAC)",'Advice Items'!$G$6:$G$3914,"Phase 3 | Deferred")</f>
        <v>0</v>
      </c>
      <c r="D19" s="60">
        <v>0</v>
      </c>
      <c r="E19" s="61">
        <f t="shared" si="1"/>
        <v>0</v>
      </c>
      <c r="F19" s="20"/>
      <c r="G19" s="20"/>
    </row>
    <row r="20" spans="2:7" ht="18.75" customHeight="1" x14ac:dyDescent="0.2">
      <c r="B20" s="76" t="s">
        <v>385</v>
      </c>
      <c r="C20" s="42">
        <f>COUNTIFS('Advice Items'!$A$6:$A$3914,"At-Large Advisory Committee (ALAC)",'Advice Items'!$G$6:$G$3914,"Phase 4 | Implement")</f>
        <v>2</v>
      </c>
      <c r="D20" s="60">
        <v>2</v>
      </c>
      <c r="E20" s="61">
        <f t="shared" si="1"/>
        <v>0</v>
      </c>
      <c r="F20" s="20"/>
      <c r="G20" s="20"/>
    </row>
    <row r="21" spans="2:7" ht="18.75" customHeight="1" x14ac:dyDescent="0.2">
      <c r="B21" s="76" t="s">
        <v>837</v>
      </c>
      <c r="C21" s="42">
        <f>COUNTIFS('Advice Items'!$A$6:$A$3914,"At-Large Advisory Committee (ALAC)",'Advice Items'!$G$6:$G$3914,"Phase 4 | Deferred")</f>
        <v>0</v>
      </c>
      <c r="D21" s="60">
        <v>0</v>
      </c>
      <c r="E21" s="61">
        <f t="shared" si="1"/>
        <v>0</v>
      </c>
      <c r="F21" s="20"/>
      <c r="G21" s="20"/>
    </row>
    <row r="22" spans="2:7" ht="17" thickBot="1" x14ac:dyDescent="0.25">
      <c r="B22" s="77" t="s">
        <v>387</v>
      </c>
      <c r="C22" s="68">
        <f>COUNTIFS('Advice Items'!$A$6:$A$3914,"At-Large Advisory Committee (ALAC)",'Advice Items'!$G$6:$G$3914,"Phase 5 | Close Request")</f>
        <v>0</v>
      </c>
      <c r="D22" s="73">
        <v>0</v>
      </c>
      <c r="E22" s="74">
        <f t="shared" si="1"/>
        <v>0</v>
      </c>
      <c r="F22" s="20"/>
      <c r="G22" s="20"/>
    </row>
    <row r="23" spans="2:7" ht="18" thickTop="1" thickBot="1" x14ac:dyDescent="0.25">
      <c r="B23" s="37" t="s">
        <v>867</v>
      </c>
      <c r="C23" s="38">
        <f>SUM(C16:C22)</f>
        <v>10</v>
      </c>
      <c r="D23" s="69">
        <v>10</v>
      </c>
      <c r="E23" s="70">
        <f t="shared" si="1"/>
        <v>0</v>
      </c>
      <c r="F23" s="20"/>
      <c r="G23" s="20"/>
    </row>
    <row r="24" spans="2:7" ht="16" thickTop="1" x14ac:dyDescent="0.2">
      <c r="B24" s="83" t="s">
        <v>838</v>
      </c>
      <c r="C24" s="83"/>
      <c r="D24" s="83"/>
      <c r="E24" s="83"/>
      <c r="F24" s="83"/>
      <c r="G24" s="83"/>
    </row>
    <row r="25" spans="2:7" ht="16" thickBot="1" x14ac:dyDescent="0.25">
      <c r="B25" s="58"/>
      <c r="C25" s="58"/>
      <c r="D25" s="58"/>
      <c r="E25" s="58"/>
      <c r="F25" s="58"/>
      <c r="G25" s="58"/>
    </row>
    <row r="26" spans="2:7" ht="28" customHeight="1" thickBot="1" x14ac:dyDescent="0.25">
      <c r="B26" s="66" t="s">
        <v>349</v>
      </c>
      <c r="C26" s="66" t="s">
        <v>356</v>
      </c>
      <c r="D26" s="67" t="s">
        <v>371</v>
      </c>
      <c r="E26" s="67" t="s">
        <v>359</v>
      </c>
      <c r="F26" s="20"/>
      <c r="G26" s="20"/>
    </row>
    <row r="27" spans="2:7" ht="16" x14ac:dyDescent="0.2">
      <c r="B27" s="78" t="s">
        <v>377</v>
      </c>
      <c r="C27" s="42">
        <f>COUNTIFS('Advice Items'!$A$6:$A$3914,"Root Server System Advisory Committee (RSSAC)",'Advice Items'!$G$6:$G$3914,"Phase 1 | Receive &amp; Acknowledge")</f>
        <v>0</v>
      </c>
      <c r="D27" s="71">
        <v>0</v>
      </c>
      <c r="E27" s="72">
        <f t="shared" ref="E27:E34" si="2">C27-D27</f>
        <v>0</v>
      </c>
      <c r="F27" s="20"/>
      <c r="G27" s="20"/>
    </row>
    <row r="28" spans="2:7" ht="16" x14ac:dyDescent="0.2">
      <c r="B28" s="76" t="s">
        <v>378</v>
      </c>
      <c r="C28" s="42">
        <f>COUNTIFS('Advice Items'!$A$6:$A$3914,"Root Server System Advisory Committee (RSSAC)",'Advice Items'!$G$6:$G$3914,"Phase 2 | Understand Request")</f>
        <v>0</v>
      </c>
      <c r="D28" s="60">
        <v>1</v>
      </c>
      <c r="E28" s="61">
        <f t="shared" si="2"/>
        <v>-1</v>
      </c>
      <c r="F28" s="20"/>
      <c r="G28" s="20"/>
    </row>
    <row r="29" spans="2:7" ht="16" x14ac:dyDescent="0.2">
      <c r="B29" s="76" t="s">
        <v>383</v>
      </c>
      <c r="C29" s="42">
        <f>COUNTIFS('Advice Items'!$A$6:$A$3914,"Root Server System Advisory Committee (RSSAC)",'Advice Items'!$G$6:$G$3914,"Phase 3 | Evaluate &amp; Consider")</f>
        <v>13</v>
      </c>
      <c r="D29" s="60">
        <v>13</v>
      </c>
      <c r="E29" s="61">
        <f t="shared" si="2"/>
        <v>0</v>
      </c>
      <c r="F29" s="20"/>
      <c r="G29" s="20"/>
    </row>
    <row r="30" spans="2:7" ht="16" x14ac:dyDescent="0.2">
      <c r="B30" s="76" t="s">
        <v>836</v>
      </c>
      <c r="C30" s="42">
        <f>COUNTIFS('Advice Items'!$A$6:$A$3914,"Root Server System Advisory Committee (RSSAC)",'Advice Items'!$G$6:$G$3914,"Phase 3 | Deferred")</f>
        <v>0</v>
      </c>
      <c r="D30" s="60">
        <v>0</v>
      </c>
      <c r="E30" s="61">
        <f t="shared" si="2"/>
        <v>0</v>
      </c>
      <c r="F30" s="20"/>
      <c r="G30" s="20"/>
    </row>
    <row r="31" spans="2:7" ht="16" x14ac:dyDescent="0.2">
      <c r="B31" s="76" t="s">
        <v>385</v>
      </c>
      <c r="C31" s="42">
        <f>COUNTIFS('Advice Items'!$A$6:$A$3914,"Root Server System Advisory Committee (RSSAC)",'Advice Items'!$G$6:$G$3914,"Phase 4 | Implement")</f>
        <v>1</v>
      </c>
      <c r="D31" s="60">
        <v>1</v>
      </c>
      <c r="E31" s="61">
        <f t="shared" si="2"/>
        <v>0</v>
      </c>
      <c r="F31" s="20"/>
      <c r="G31" s="20"/>
    </row>
    <row r="32" spans="2:7" ht="16" x14ac:dyDescent="0.2">
      <c r="B32" s="76" t="s">
        <v>837</v>
      </c>
      <c r="C32" s="42">
        <f>COUNTIFS('Advice Items'!$A$6:$A$3914,"Root Server System Advisory Committee (RSSAC)",'Advice Items'!$G$6:$G$3914,"Phase 4 | Deferred")</f>
        <v>0</v>
      </c>
      <c r="D32" s="60">
        <v>0</v>
      </c>
      <c r="E32" s="61">
        <f t="shared" si="2"/>
        <v>0</v>
      </c>
      <c r="F32" s="20"/>
      <c r="G32" s="20"/>
    </row>
    <row r="33" spans="2:7" ht="17" thickBot="1" x14ac:dyDescent="0.25">
      <c r="B33" s="77" t="s">
        <v>387</v>
      </c>
      <c r="C33" s="68">
        <f>COUNTIFS('Advice Items'!$A$6:$A$3914,"Root Server System Advisory Committee (RSSAC)",'Advice Items'!$G$6:$G$3914,"Phase 5 | Close Request")</f>
        <v>1</v>
      </c>
      <c r="D33" s="62">
        <v>1</v>
      </c>
      <c r="E33" s="63">
        <f t="shared" si="2"/>
        <v>0</v>
      </c>
      <c r="F33" s="20"/>
      <c r="G33" s="20"/>
    </row>
    <row r="34" spans="2:7" ht="18" thickTop="1" thickBot="1" x14ac:dyDescent="0.25">
      <c r="B34" s="37" t="s">
        <v>867</v>
      </c>
      <c r="C34" s="38">
        <f>SUM(C27:C33)</f>
        <v>15</v>
      </c>
      <c r="D34" s="57">
        <v>16</v>
      </c>
      <c r="E34" s="56">
        <f t="shared" si="2"/>
        <v>-1</v>
      </c>
      <c r="F34" s="20"/>
      <c r="G34" s="20"/>
    </row>
    <row r="35" spans="2:7" ht="16" thickTop="1" x14ac:dyDescent="0.2">
      <c r="B35" s="83" t="s">
        <v>838</v>
      </c>
      <c r="C35" s="83"/>
      <c r="D35" s="83"/>
      <c r="E35" s="83"/>
      <c r="F35" s="83"/>
      <c r="G35" s="83"/>
    </row>
    <row r="36" spans="2:7" ht="16" thickBot="1" x14ac:dyDescent="0.25">
      <c r="B36" s="58"/>
      <c r="C36" s="58"/>
      <c r="D36" s="58"/>
      <c r="E36" s="58"/>
      <c r="F36" s="58"/>
      <c r="G36" s="58"/>
    </row>
    <row r="37" spans="2:7" ht="28" customHeight="1" thickBot="1" x14ac:dyDescent="0.25">
      <c r="B37" s="50" t="s">
        <v>349</v>
      </c>
      <c r="C37" s="49" t="s">
        <v>357</v>
      </c>
      <c r="D37" s="47" t="s">
        <v>371</v>
      </c>
      <c r="E37" s="67" t="s">
        <v>359</v>
      </c>
      <c r="F37" s="20"/>
      <c r="G37" s="20"/>
    </row>
    <row r="38" spans="2:7" ht="16" x14ac:dyDescent="0.2">
      <c r="B38" s="51" t="s">
        <v>377</v>
      </c>
      <c r="C38" s="48">
        <f>COUNTIFS('Advice Items'!$A$6:$A$3914,"Security and Stability Advisory Committee (SSAC)",'Advice Items'!$G$6:$G$3914,"Phase 1 | Receive &amp; Acknowledge")</f>
        <v>0</v>
      </c>
      <c r="D38" s="46">
        <v>0</v>
      </c>
      <c r="E38" s="72">
        <f t="shared" ref="E38:E45" si="3">C38-D38</f>
        <v>0</v>
      </c>
      <c r="F38" s="20"/>
      <c r="G38" s="20"/>
    </row>
    <row r="39" spans="2:7" ht="16" x14ac:dyDescent="0.2">
      <c r="B39" s="53" t="s">
        <v>378</v>
      </c>
      <c r="C39" s="43">
        <f>COUNTIFS('Advice Items'!$A$6:$A$3914,"Security and Stability Advisory Committee (SSAC)",'Advice Items'!$G$6:$G$3914,"Phase 2 | Understand Request")</f>
        <v>2</v>
      </c>
      <c r="D39" s="39">
        <v>1</v>
      </c>
      <c r="E39" s="61">
        <f t="shared" si="3"/>
        <v>1</v>
      </c>
      <c r="F39" s="20"/>
      <c r="G39" s="20"/>
    </row>
    <row r="40" spans="2:7" ht="16" x14ac:dyDescent="0.2">
      <c r="B40" s="54" t="s">
        <v>383</v>
      </c>
      <c r="C40" s="43">
        <f>COUNTIFS('Advice Items'!$A$6:$A$3914,"Security and Stability Advisory Committee (SSAC)",'Advice Items'!$G$6:$G$3914,"Phase 3 | Evaluate &amp; Consider")</f>
        <v>2</v>
      </c>
      <c r="D40" s="39">
        <v>3</v>
      </c>
      <c r="E40" s="61">
        <f t="shared" si="3"/>
        <v>-1</v>
      </c>
      <c r="F40" s="20"/>
      <c r="G40" s="20"/>
    </row>
    <row r="41" spans="2:7" ht="16" x14ac:dyDescent="0.2">
      <c r="B41" s="54" t="s">
        <v>836</v>
      </c>
      <c r="C41" s="43">
        <f>COUNTIFS('Advice Items'!$A$6:$A$3914,"Security and Stability Advisory Committee (SSAC)",'Advice Items'!$G$6:$G$3914,"Phase 3 | Deferred")</f>
        <v>0</v>
      </c>
      <c r="D41" s="46">
        <v>0</v>
      </c>
      <c r="E41" s="61">
        <f t="shared" si="3"/>
        <v>0</v>
      </c>
      <c r="F41" s="20"/>
      <c r="G41" s="20"/>
    </row>
    <row r="42" spans="2:7" ht="16" x14ac:dyDescent="0.2">
      <c r="B42" s="53" t="s">
        <v>385</v>
      </c>
      <c r="C42" s="42">
        <f>COUNTIFS('Advice Items'!$A$6:$A$3914,"Security and Stability Advisory Committee (SSAC)",'Advice Items'!$G$6:$G$3914,"Phase 4 | Implement")</f>
        <v>12</v>
      </c>
      <c r="D42" s="46">
        <v>12</v>
      </c>
      <c r="E42" s="61">
        <f t="shared" si="3"/>
        <v>0</v>
      </c>
      <c r="F42" s="20"/>
      <c r="G42" s="20"/>
    </row>
    <row r="43" spans="2:7" ht="16" x14ac:dyDescent="0.2">
      <c r="B43" s="53" t="s">
        <v>837</v>
      </c>
      <c r="C43" s="40">
        <f>COUNTIFS('Advice Items'!$A$6:$A$3914,"Security and Stability Advisory Committee (SSAC)",'Advice Items'!$G$6:$G$3914,"Phase 4 | Deferred")</f>
        <v>9</v>
      </c>
      <c r="D43" s="46">
        <v>9</v>
      </c>
      <c r="E43" s="61">
        <f t="shared" si="3"/>
        <v>0</v>
      </c>
      <c r="F43" s="20"/>
      <c r="G43" s="20"/>
    </row>
    <row r="44" spans="2:7" ht="17" thickBot="1" x14ac:dyDescent="0.25">
      <c r="B44" s="55" t="s">
        <v>387</v>
      </c>
      <c r="C44" s="41">
        <f>COUNTIFS('Advice Items'!$A$6:$A$3914,"Security and Stability Advisory Committee (SSAC)",'Advice Items'!$G$6:$G$3914,"Phase 5 | Close Request")</f>
        <v>23</v>
      </c>
      <c r="D44" s="45">
        <v>22</v>
      </c>
      <c r="E44" s="63">
        <f t="shared" si="3"/>
        <v>1</v>
      </c>
      <c r="F44" s="20"/>
      <c r="G44" s="20"/>
    </row>
    <row r="45" spans="2:7" ht="18" thickTop="1" thickBot="1" x14ac:dyDescent="0.25">
      <c r="B45" s="37" t="s">
        <v>867</v>
      </c>
      <c r="C45" s="44">
        <f>SUM(C38:C44)</f>
        <v>48</v>
      </c>
      <c r="D45" s="57">
        <v>47</v>
      </c>
      <c r="E45" s="56">
        <f t="shared" si="3"/>
        <v>1</v>
      </c>
      <c r="F45" s="20"/>
      <c r="G45" s="20"/>
    </row>
    <row r="46" spans="2:7" ht="16" thickTop="1" x14ac:dyDescent="0.2">
      <c r="B46" s="83" t="s">
        <v>838</v>
      </c>
      <c r="C46" s="83"/>
      <c r="D46" s="83"/>
      <c r="E46" s="83"/>
      <c r="F46" s="83"/>
      <c r="G46" s="83"/>
    </row>
    <row r="47" spans="2:7" ht="16" thickBot="1" x14ac:dyDescent="0.25"/>
    <row r="48" spans="2:7" ht="32" thickBot="1" x14ac:dyDescent="0.25">
      <c r="B48" s="25" t="s">
        <v>400</v>
      </c>
      <c r="C48" s="26" t="s">
        <v>403</v>
      </c>
    </row>
    <row r="49" spans="2:3" ht="16" x14ac:dyDescent="0.2">
      <c r="B49" s="27" t="s">
        <v>355</v>
      </c>
      <c r="C49" s="28">
        <v>8</v>
      </c>
    </row>
    <row r="50" spans="2:3" ht="16" x14ac:dyDescent="0.2">
      <c r="B50" s="29" t="s">
        <v>356</v>
      </c>
      <c r="C50" s="30">
        <v>11</v>
      </c>
    </row>
    <row r="51" spans="2:3" ht="17" thickBot="1" x14ac:dyDescent="0.25">
      <c r="B51" s="31" t="s">
        <v>357</v>
      </c>
      <c r="C51" s="32">
        <v>6</v>
      </c>
    </row>
    <row r="52" spans="2:3" ht="19" thickTop="1" thickBot="1" x14ac:dyDescent="0.25">
      <c r="B52" s="33" t="s">
        <v>358</v>
      </c>
      <c r="C52" s="34">
        <f>SUM(C49:C51)</f>
        <v>25</v>
      </c>
    </row>
    <row r="53" spans="2:3" ht="16" thickTop="1" x14ac:dyDescent="0.2"/>
  </sheetData>
  <mergeCells count="4">
    <mergeCell ref="B13:G13"/>
    <mergeCell ref="B24:G24"/>
    <mergeCell ref="B35:G35"/>
    <mergeCell ref="B46:G46"/>
  </mergeCells>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16"/>
  <sheetViews>
    <sheetView showGridLines="0" tabSelected="1" zoomScaleNormal="100" zoomScaleSheetLayoutView="100" zoomScalePageLayoutView="40" workbookViewId="0">
      <selection activeCell="A7" sqref="A7"/>
    </sheetView>
  </sheetViews>
  <sheetFormatPr baseColWidth="10" defaultColWidth="8.83203125" defaultRowHeight="15" x14ac:dyDescent="0.2"/>
  <cols>
    <col min="1" max="1" width="30.5" customWidth="1"/>
    <col min="2" max="2" width="11.83203125" customWidth="1"/>
    <col min="3" max="3" width="26" customWidth="1"/>
    <col min="4" max="4" width="32.83203125" customWidth="1"/>
    <col min="5" max="5" width="8.83203125" style="16" customWidth="1"/>
    <col min="6" max="6" width="82" customWidth="1"/>
    <col min="7" max="7" width="11" style="3" customWidth="1"/>
    <col min="8" max="8" width="81.1640625" customWidth="1"/>
  </cols>
  <sheetData>
    <row r="1" spans="1:8" s="1" customFormat="1" ht="19" x14ac:dyDescent="0.25">
      <c r="A1" s="8" t="s">
        <v>351</v>
      </c>
      <c r="E1" s="15"/>
      <c r="G1" s="2"/>
    </row>
    <row r="2" spans="1:8" s="1" customFormat="1" x14ac:dyDescent="0.2">
      <c r="A2" s="4" t="s">
        <v>352</v>
      </c>
      <c r="E2" s="15"/>
      <c r="G2" s="2"/>
    </row>
    <row r="3" spans="1:8" s="1" customFormat="1" x14ac:dyDescent="0.2">
      <c r="A3" s="4" t="str">
        <f>'Updated Summary'!A2</f>
        <v>As of 30 September 2020</v>
      </c>
      <c r="E3" s="15"/>
      <c r="G3" s="2"/>
    </row>
    <row r="6" spans="1:8" ht="37" customHeight="1" x14ac:dyDescent="0.2">
      <c r="A6" s="12" t="s">
        <v>346</v>
      </c>
      <c r="B6" s="13" t="s">
        <v>783</v>
      </c>
      <c r="C6" s="13" t="s">
        <v>347</v>
      </c>
      <c r="D6" s="13" t="s">
        <v>857</v>
      </c>
      <c r="E6" s="17" t="s">
        <v>0</v>
      </c>
      <c r="F6" s="13" t="s">
        <v>348</v>
      </c>
      <c r="G6" s="13" t="s">
        <v>349</v>
      </c>
      <c r="H6" s="14" t="s">
        <v>350</v>
      </c>
    </row>
    <row r="7" spans="1:8" ht="64" x14ac:dyDescent="0.2">
      <c r="A7" s="9" t="s">
        <v>77</v>
      </c>
      <c r="B7" s="10" t="s">
        <v>977</v>
      </c>
      <c r="C7" s="10" t="s">
        <v>978</v>
      </c>
      <c r="D7" s="10" t="s">
        <v>967</v>
      </c>
      <c r="E7" s="18">
        <v>44092</v>
      </c>
      <c r="F7" s="10" t="s">
        <v>968</v>
      </c>
      <c r="G7" s="10" t="s">
        <v>378</v>
      </c>
      <c r="H7" s="11" t="s">
        <v>969</v>
      </c>
    </row>
    <row r="8" spans="1:8" ht="96" x14ac:dyDescent="0.2">
      <c r="A8" s="9" t="s">
        <v>1</v>
      </c>
      <c r="B8" s="10" t="s">
        <v>979</v>
      </c>
      <c r="C8" s="93" t="s">
        <v>980</v>
      </c>
      <c r="D8" s="10" t="s">
        <v>970</v>
      </c>
      <c r="E8" s="18">
        <v>44082</v>
      </c>
      <c r="F8" s="10" t="s">
        <v>865</v>
      </c>
      <c r="G8" s="10" t="s">
        <v>866</v>
      </c>
      <c r="H8" s="11" t="s">
        <v>971</v>
      </c>
    </row>
    <row r="9" spans="1:8" ht="64" x14ac:dyDescent="0.2">
      <c r="A9" s="9" t="s">
        <v>1</v>
      </c>
      <c r="B9" s="10" t="s">
        <v>953</v>
      </c>
      <c r="C9" s="10" t="s">
        <v>954</v>
      </c>
      <c r="D9" s="10" t="s">
        <v>955</v>
      </c>
      <c r="E9" s="18">
        <v>43999</v>
      </c>
      <c r="F9" s="10" t="s">
        <v>956</v>
      </c>
      <c r="G9" s="10" t="s">
        <v>866</v>
      </c>
      <c r="H9" s="11" t="s">
        <v>957</v>
      </c>
    </row>
    <row r="10" spans="1:8" ht="208" x14ac:dyDescent="0.2">
      <c r="A10" s="9" t="s">
        <v>1</v>
      </c>
      <c r="B10" s="10" t="s">
        <v>958</v>
      </c>
      <c r="C10" s="10" t="s">
        <v>959</v>
      </c>
      <c r="D10" s="10" t="s">
        <v>960</v>
      </c>
      <c r="E10" s="18">
        <v>43984</v>
      </c>
      <c r="F10" s="10" t="s">
        <v>961</v>
      </c>
      <c r="G10" s="10" t="s">
        <v>866</v>
      </c>
      <c r="H10" s="11" t="s">
        <v>962</v>
      </c>
    </row>
    <row r="11" spans="1:8" ht="160" x14ac:dyDescent="0.2">
      <c r="A11" s="9" t="s">
        <v>1</v>
      </c>
      <c r="B11" s="10" t="s">
        <v>942</v>
      </c>
      <c r="C11" s="10" t="s">
        <v>943</v>
      </c>
      <c r="D11" s="10" t="s">
        <v>944</v>
      </c>
      <c r="E11" s="18">
        <v>43964</v>
      </c>
      <c r="F11" s="10" t="s">
        <v>945</v>
      </c>
      <c r="G11" s="10" t="s">
        <v>866</v>
      </c>
      <c r="H11" s="11" t="s">
        <v>946</v>
      </c>
    </row>
    <row r="12" spans="1:8" ht="80" x14ac:dyDescent="0.2">
      <c r="A12" s="9" t="s">
        <v>77</v>
      </c>
      <c r="B12" s="10" t="s">
        <v>947</v>
      </c>
      <c r="C12" s="10" t="s">
        <v>948</v>
      </c>
      <c r="D12" s="10" t="s">
        <v>949</v>
      </c>
      <c r="E12" s="18">
        <v>43955</v>
      </c>
      <c r="F12" s="10" t="s">
        <v>950</v>
      </c>
      <c r="G12" s="10" t="s">
        <v>866</v>
      </c>
      <c r="H12" s="11" t="s">
        <v>963</v>
      </c>
    </row>
    <row r="13" spans="1:8" ht="112" x14ac:dyDescent="0.2">
      <c r="A13" s="9" t="s">
        <v>1</v>
      </c>
      <c r="B13" s="10" t="s">
        <v>936</v>
      </c>
      <c r="C13" s="10" t="s">
        <v>937</v>
      </c>
      <c r="D13" s="10" t="s">
        <v>938</v>
      </c>
      <c r="E13" s="18">
        <v>43935</v>
      </c>
      <c r="F13" s="10" t="s">
        <v>939</v>
      </c>
      <c r="G13" s="10" t="s">
        <v>383</v>
      </c>
      <c r="H13" s="11" t="s">
        <v>951</v>
      </c>
    </row>
    <row r="14" spans="1:8" ht="192" x14ac:dyDescent="0.2">
      <c r="A14" s="9" t="s">
        <v>77</v>
      </c>
      <c r="B14" s="10" t="s">
        <v>902</v>
      </c>
      <c r="C14" s="10" t="s">
        <v>903</v>
      </c>
      <c r="D14" s="10" t="s">
        <v>904</v>
      </c>
      <c r="E14" s="18">
        <v>43909</v>
      </c>
      <c r="F14" s="10" t="s">
        <v>905</v>
      </c>
      <c r="G14" s="10" t="s">
        <v>866</v>
      </c>
      <c r="H14" s="11" t="s">
        <v>906</v>
      </c>
    </row>
    <row r="15" spans="1:8" ht="208" x14ac:dyDescent="0.2">
      <c r="A15" s="9" t="s">
        <v>1</v>
      </c>
      <c r="B15" s="10" t="s">
        <v>907</v>
      </c>
      <c r="C15" s="10" t="s">
        <v>908</v>
      </c>
      <c r="D15" s="10" t="s">
        <v>909</v>
      </c>
      <c r="E15" s="18">
        <v>43902</v>
      </c>
      <c r="F15" s="10" t="s">
        <v>910</v>
      </c>
      <c r="G15" s="10" t="s">
        <v>866</v>
      </c>
      <c r="H15" s="11" t="s">
        <v>911</v>
      </c>
    </row>
    <row r="16" spans="1:8" ht="192" x14ac:dyDescent="0.2">
      <c r="A16" s="9" t="s">
        <v>1</v>
      </c>
      <c r="B16" s="10" t="s">
        <v>912</v>
      </c>
      <c r="C16" s="10" t="s">
        <v>913</v>
      </c>
      <c r="D16" s="10" t="s">
        <v>914</v>
      </c>
      <c r="E16" s="18">
        <v>43902</v>
      </c>
      <c r="F16" s="10" t="s">
        <v>915</v>
      </c>
      <c r="G16" s="10" t="s">
        <v>866</v>
      </c>
      <c r="H16" s="11" t="s">
        <v>916</v>
      </c>
    </row>
    <row r="17" spans="1:8" ht="96" x14ac:dyDescent="0.2">
      <c r="A17" s="9" t="s">
        <v>1</v>
      </c>
      <c r="B17" s="10" t="s">
        <v>917</v>
      </c>
      <c r="C17" s="10" t="s">
        <v>918</v>
      </c>
      <c r="D17" s="10" t="s">
        <v>919</v>
      </c>
      <c r="E17" s="18">
        <v>43902</v>
      </c>
      <c r="F17" s="10" t="s">
        <v>920</v>
      </c>
      <c r="G17" s="10" t="s">
        <v>866</v>
      </c>
      <c r="H17" s="11" t="s">
        <v>921</v>
      </c>
    </row>
    <row r="18" spans="1:8" ht="144" x14ac:dyDescent="0.2">
      <c r="A18" s="9" t="s">
        <v>77</v>
      </c>
      <c r="B18" s="10" t="s">
        <v>922</v>
      </c>
      <c r="C18" s="10" t="s">
        <v>923</v>
      </c>
      <c r="D18" s="10" t="s">
        <v>924</v>
      </c>
      <c r="E18" s="18">
        <v>43902</v>
      </c>
      <c r="F18" s="10" t="s">
        <v>925</v>
      </c>
      <c r="G18" s="10" t="s">
        <v>866</v>
      </c>
      <c r="H18" s="11" t="s">
        <v>926</v>
      </c>
    </row>
    <row r="19" spans="1:8" ht="80" x14ac:dyDescent="0.2">
      <c r="A19" s="9" t="s">
        <v>1</v>
      </c>
      <c r="B19" s="10" t="s">
        <v>927</v>
      </c>
      <c r="C19" s="10" t="s">
        <v>928</v>
      </c>
      <c r="D19" s="10" t="s">
        <v>929</v>
      </c>
      <c r="E19" s="18">
        <v>43902</v>
      </c>
      <c r="F19" s="10" t="s">
        <v>930</v>
      </c>
      <c r="G19" s="10" t="s">
        <v>383</v>
      </c>
      <c r="H19" s="11" t="s">
        <v>940</v>
      </c>
    </row>
    <row r="20" spans="1:8" ht="224" x14ac:dyDescent="0.2">
      <c r="A20" s="9" t="s">
        <v>1</v>
      </c>
      <c r="B20" s="10" t="s">
        <v>927</v>
      </c>
      <c r="C20" s="10" t="s">
        <v>928</v>
      </c>
      <c r="D20" s="10" t="s">
        <v>931</v>
      </c>
      <c r="E20" s="18">
        <v>43902</v>
      </c>
      <c r="F20" s="10" t="s">
        <v>932</v>
      </c>
      <c r="G20" s="10" t="s">
        <v>383</v>
      </c>
      <c r="H20" s="11" t="s">
        <v>941</v>
      </c>
    </row>
    <row r="21" spans="1:8" ht="208" x14ac:dyDescent="0.2">
      <c r="A21" s="9" t="s">
        <v>1</v>
      </c>
      <c r="B21" s="10" t="s">
        <v>927</v>
      </c>
      <c r="C21" s="10" t="s">
        <v>928</v>
      </c>
      <c r="D21" s="10" t="s">
        <v>933</v>
      </c>
      <c r="E21" s="18">
        <v>43902</v>
      </c>
      <c r="F21" s="10" t="s">
        <v>934</v>
      </c>
      <c r="G21" s="10" t="s">
        <v>383</v>
      </c>
      <c r="H21" s="11" t="s">
        <v>935</v>
      </c>
    </row>
    <row r="22" spans="1:8" ht="144" x14ac:dyDescent="0.2">
      <c r="A22" s="9" t="s">
        <v>77</v>
      </c>
      <c r="B22" s="10" t="s">
        <v>896</v>
      </c>
      <c r="C22" s="10" t="s">
        <v>897</v>
      </c>
      <c r="D22" s="10" t="s">
        <v>898</v>
      </c>
      <c r="E22" s="18">
        <v>43875</v>
      </c>
      <c r="F22" s="10" t="s">
        <v>899</v>
      </c>
      <c r="G22" s="10" t="s">
        <v>387</v>
      </c>
      <c r="H22" s="11" t="s">
        <v>964</v>
      </c>
    </row>
    <row r="23" spans="1:8" ht="64" x14ac:dyDescent="0.2">
      <c r="A23" s="9" t="s">
        <v>982</v>
      </c>
      <c r="B23" s="10" t="s">
        <v>983</v>
      </c>
      <c r="C23" s="10" t="s">
        <v>984</v>
      </c>
      <c r="D23" s="10" t="s">
        <v>985</v>
      </c>
      <c r="E23" s="18">
        <v>43861</v>
      </c>
      <c r="F23" s="10" t="s">
        <v>986</v>
      </c>
      <c r="G23" s="10" t="s">
        <v>866</v>
      </c>
      <c r="H23" s="11" t="s">
        <v>987</v>
      </c>
    </row>
    <row r="24" spans="1:8" ht="64" x14ac:dyDescent="0.2">
      <c r="A24" s="9" t="s">
        <v>982</v>
      </c>
      <c r="B24" s="10" t="s">
        <v>983</v>
      </c>
      <c r="C24" s="10" t="s">
        <v>984</v>
      </c>
      <c r="D24" s="10" t="s">
        <v>988</v>
      </c>
      <c r="E24" s="18">
        <v>43861</v>
      </c>
      <c r="F24" s="10" t="s">
        <v>989</v>
      </c>
      <c r="G24" s="10" t="s">
        <v>866</v>
      </c>
      <c r="H24" s="11" t="s">
        <v>987</v>
      </c>
    </row>
    <row r="25" spans="1:8" ht="64" x14ac:dyDescent="0.2">
      <c r="A25" s="9" t="s">
        <v>982</v>
      </c>
      <c r="B25" s="10" t="s">
        <v>983</v>
      </c>
      <c r="C25" s="10" t="s">
        <v>984</v>
      </c>
      <c r="D25" s="10" t="s">
        <v>990</v>
      </c>
      <c r="E25" s="18">
        <v>43861</v>
      </c>
      <c r="F25" s="10" t="s">
        <v>991</v>
      </c>
      <c r="G25" s="10" t="s">
        <v>866</v>
      </c>
      <c r="H25" s="11" t="s">
        <v>987</v>
      </c>
    </row>
    <row r="26" spans="1:8" ht="64" x14ac:dyDescent="0.2">
      <c r="A26" s="9" t="s">
        <v>982</v>
      </c>
      <c r="B26" s="10" t="s">
        <v>983</v>
      </c>
      <c r="C26" s="10" t="s">
        <v>984</v>
      </c>
      <c r="D26" s="10" t="s">
        <v>992</v>
      </c>
      <c r="E26" s="18">
        <v>43861</v>
      </c>
      <c r="F26" s="10" t="s">
        <v>993</v>
      </c>
      <c r="G26" s="10" t="s">
        <v>866</v>
      </c>
      <c r="H26" s="11" t="s">
        <v>987</v>
      </c>
    </row>
    <row r="27" spans="1:8" ht="64" x14ac:dyDescent="0.2">
      <c r="A27" s="9" t="s">
        <v>982</v>
      </c>
      <c r="B27" s="10" t="s">
        <v>983</v>
      </c>
      <c r="C27" s="10" t="s">
        <v>984</v>
      </c>
      <c r="D27" s="10" t="s">
        <v>994</v>
      </c>
      <c r="E27" s="18">
        <v>43861</v>
      </c>
      <c r="F27" s="10" t="s">
        <v>995</v>
      </c>
      <c r="G27" s="10" t="s">
        <v>866</v>
      </c>
      <c r="H27" s="11" t="s">
        <v>987</v>
      </c>
    </row>
    <row r="28" spans="1:8" ht="64" x14ac:dyDescent="0.2">
      <c r="A28" s="9" t="s">
        <v>982</v>
      </c>
      <c r="B28" s="10" t="s">
        <v>983</v>
      </c>
      <c r="C28" s="10" t="s">
        <v>984</v>
      </c>
      <c r="D28" s="10" t="s">
        <v>996</v>
      </c>
      <c r="E28" s="18">
        <v>43861</v>
      </c>
      <c r="F28" s="10" t="s">
        <v>997</v>
      </c>
      <c r="G28" s="10" t="s">
        <v>866</v>
      </c>
      <c r="H28" s="11" t="s">
        <v>987</v>
      </c>
    </row>
    <row r="29" spans="1:8" ht="64" x14ac:dyDescent="0.2">
      <c r="A29" s="9" t="s">
        <v>982</v>
      </c>
      <c r="B29" s="10" t="s">
        <v>983</v>
      </c>
      <c r="C29" s="10" t="s">
        <v>984</v>
      </c>
      <c r="D29" s="10" t="s">
        <v>998</v>
      </c>
      <c r="E29" s="18">
        <v>43861</v>
      </c>
      <c r="F29" s="10" t="s">
        <v>999</v>
      </c>
      <c r="G29" s="10" t="s">
        <v>866</v>
      </c>
      <c r="H29" s="11" t="s">
        <v>987</v>
      </c>
    </row>
    <row r="30" spans="1:8" ht="80" x14ac:dyDescent="0.2">
      <c r="A30" s="9" t="s">
        <v>982</v>
      </c>
      <c r="B30" s="10" t="s">
        <v>983</v>
      </c>
      <c r="C30" s="10" t="s">
        <v>984</v>
      </c>
      <c r="D30" s="10" t="s">
        <v>1000</v>
      </c>
      <c r="E30" s="18">
        <v>43861</v>
      </c>
      <c r="F30" s="10" t="s">
        <v>1001</v>
      </c>
      <c r="G30" s="10" t="s">
        <v>866</v>
      </c>
      <c r="H30" s="11" t="s">
        <v>987</v>
      </c>
    </row>
    <row r="31" spans="1:8" ht="96" x14ac:dyDescent="0.2">
      <c r="A31" s="9" t="s">
        <v>1</v>
      </c>
      <c r="B31" s="10" t="s">
        <v>891</v>
      </c>
      <c r="C31" s="10" t="s">
        <v>892</v>
      </c>
      <c r="D31" s="10" t="s">
        <v>893</v>
      </c>
      <c r="E31" s="18">
        <v>43859</v>
      </c>
      <c r="F31" s="10" t="s">
        <v>894</v>
      </c>
      <c r="G31" s="10" t="s">
        <v>866</v>
      </c>
      <c r="H31" s="11" t="s">
        <v>895</v>
      </c>
    </row>
    <row r="32" spans="1:8" ht="144" x14ac:dyDescent="0.2">
      <c r="A32" s="9" t="s">
        <v>77</v>
      </c>
      <c r="B32" s="10" t="s">
        <v>886</v>
      </c>
      <c r="C32" s="10" t="s">
        <v>887</v>
      </c>
      <c r="D32" s="10" t="s">
        <v>888</v>
      </c>
      <c r="E32" s="18">
        <v>43859</v>
      </c>
      <c r="F32" s="10" t="s">
        <v>889</v>
      </c>
      <c r="G32" s="10" t="s">
        <v>866</v>
      </c>
      <c r="H32" s="11" t="s">
        <v>890</v>
      </c>
    </row>
    <row r="33" spans="1:8" ht="240" x14ac:dyDescent="0.2">
      <c r="A33" s="9" t="s">
        <v>982</v>
      </c>
      <c r="B33" s="10" t="s">
        <v>1002</v>
      </c>
      <c r="C33" s="10" t="s">
        <v>1003</v>
      </c>
      <c r="D33" s="10" t="s">
        <v>1004</v>
      </c>
      <c r="E33" s="18">
        <v>43823</v>
      </c>
      <c r="F33" s="10" t="s">
        <v>1005</v>
      </c>
      <c r="G33" s="10" t="s">
        <v>383</v>
      </c>
      <c r="H33" s="11" t="s">
        <v>1006</v>
      </c>
    </row>
    <row r="34" spans="1:8" ht="240" x14ac:dyDescent="0.2">
      <c r="A34" s="9" t="s">
        <v>982</v>
      </c>
      <c r="B34" s="10" t="s">
        <v>1002</v>
      </c>
      <c r="C34" s="10" t="s">
        <v>1003</v>
      </c>
      <c r="D34" s="10" t="s">
        <v>1007</v>
      </c>
      <c r="E34" s="18">
        <v>43823</v>
      </c>
      <c r="F34" s="10" t="s">
        <v>1008</v>
      </c>
      <c r="G34" s="10" t="s">
        <v>383</v>
      </c>
      <c r="H34" s="11" t="s">
        <v>1009</v>
      </c>
    </row>
    <row r="35" spans="1:8" ht="176" x14ac:dyDescent="0.2">
      <c r="A35" s="9" t="s">
        <v>982</v>
      </c>
      <c r="B35" s="10" t="s">
        <v>1002</v>
      </c>
      <c r="C35" s="10" t="s">
        <v>1003</v>
      </c>
      <c r="D35" s="10" t="s">
        <v>1010</v>
      </c>
      <c r="E35" s="18">
        <v>43823</v>
      </c>
      <c r="F35" s="10" t="s">
        <v>1011</v>
      </c>
      <c r="G35" s="10" t="s">
        <v>383</v>
      </c>
      <c r="H35" s="11" t="s">
        <v>1012</v>
      </c>
    </row>
    <row r="36" spans="1:8" ht="160" x14ac:dyDescent="0.2">
      <c r="A36" s="9" t="s">
        <v>982</v>
      </c>
      <c r="B36" s="10" t="s">
        <v>1002</v>
      </c>
      <c r="C36" s="10" t="s">
        <v>1003</v>
      </c>
      <c r="D36" s="10" t="s">
        <v>1013</v>
      </c>
      <c r="E36" s="18">
        <v>43823</v>
      </c>
      <c r="F36" s="10" t="s">
        <v>1014</v>
      </c>
      <c r="G36" s="10" t="s">
        <v>383</v>
      </c>
      <c r="H36" s="11" t="s">
        <v>1015</v>
      </c>
    </row>
    <row r="37" spans="1:8" ht="144" x14ac:dyDescent="0.2">
      <c r="A37" s="9" t="s">
        <v>982</v>
      </c>
      <c r="B37" s="10" t="s">
        <v>1002</v>
      </c>
      <c r="C37" s="10" t="s">
        <v>1003</v>
      </c>
      <c r="D37" s="10" t="s">
        <v>1016</v>
      </c>
      <c r="E37" s="18">
        <v>43823</v>
      </c>
      <c r="F37" s="10" t="s">
        <v>1017</v>
      </c>
      <c r="G37" s="10" t="s">
        <v>383</v>
      </c>
      <c r="H37" s="11" t="s">
        <v>1018</v>
      </c>
    </row>
    <row r="38" spans="1:8" ht="96" x14ac:dyDescent="0.2">
      <c r="A38" s="9" t="s">
        <v>982</v>
      </c>
      <c r="B38" s="10" t="s">
        <v>1002</v>
      </c>
      <c r="C38" s="10" t="s">
        <v>1003</v>
      </c>
      <c r="D38" s="10" t="s">
        <v>1019</v>
      </c>
      <c r="E38" s="18">
        <v>43823</v>
      </c>
      <c r="F38" s="10" t="s">
        <v>1020</v>
      </c>
      <c r="G38" s="10" t="s">
        <v>383</v>
      </c>
      <c r="H38" s="11" t="s">
        <v>1021</v>
      </c>
    </row>
    <row r="39" spans="1:8" ht="192" x14ac:dyDescent="0.2">
      <c r="A39" s="9" t="s">
        <v>982</v>
      </c>
      <c r="B39" s="10" t="s">
        <v>1002</v>
      </c>
      <c r="C39" s="10" t="s">
        <v>1003</v>
      </c>
      <c r="D39" s="10" t="s">
        <v>1022</v>
      </c>
      <c r="E39" s="18">
        <v>43823</v>
      </c>
      <c r="F39" s="10" t="s">
        <v>1023</v>
      </c>
      <c r="G39" s="10" t="s">
        <v>383</v>
      </c>
      <c r="H39" s="11" t="s">
        <v>1024</v>
      </c>
    </row>
    <row r="40" spans="1:8" ht="112" x14ac:dyDescent="0.2">
      <c r="A40" s="9" t="s">
        <v>982</v>
      </c>
      <c r="B40" s="10" t="s">
        <v>1002</v>
      </c>
      <c r="C40" s="10" t="s">
        <v>1003</v>
      </c>
      <c r="D40" s="10" t="s">
        <v>1025</v>
      </c>
      <c r="E40" s="18">
        <v>43823</v>
      </c>
      <c r="F40" s="10" t="s">
        <v>1026</v>
      </c>
      <c r="G40" s="10" t="s">
        <v>383</v>
      </c>
      <c r="H40" s="11" t="s">
        <v>1027</v>
      </c>
    </row>
    <row r="41" spans="1:8" ht="96" x14ac:dyDescent="0.2">
      <c r="A41" s="9" t="s">
        <v>1</v>
      </c>
      <c r="B41" s="10" t="s">
        <v>873</v>
      </c>
      <c r="C41" s="10" t="s">
        <v>874</v>
      </c>
      <c r="D41" s="10" t="s">
        <v>875</v>
      </c>
      <c r="E41" s="18">
        <v>43802</v>
      </c>
      <c r="F41" s="10" t="s">
        <v>876</v>
      </c>
      <c r="G41" s="10" t="s">
        <v>866</v>
      </c>
      <c r="H41" s="11" t="s">
        <v>877</v>
      </c>
    </row>
    <row r="42" spans="1:8" ht="112" x14ac:dyDescent="0.2">
      <c r="A42" s="9" t="s">
        <v>77</v>
      </c>
      <c r="B42" s="10" t="s">
        <v>878</v>
      </c>
      <c r="C42" s="10" t="s">
        <v>879</v>
      </c>
      <c r="D42" s="10" t="s">
        <v>880</v>
      </c>
      <c r="E42" s="18">
        <v>43802</v>
      </c>
      <c r="F42" s="10" t="s">
        <v>881</v>
      </c>
      <c r="G42" s="10" t="s">
        <v>866</v>
      </c>
      <c r="H42" s="11" t="s">
        <v>882</v>
      </c>
    </row>
    <row r="43" spans="1:8" ht="112" x14ac:dyDescent="0.2">
      <c r="A43" s="9" t="s">
        <v>1</v>
      </c>
      <c r="B43" s="10" t="s">
        <v>859</v>
      </c>
      <c r="C43" s="10" t="s">
        <v>860</v>
      </c>
      <c r="D43" s="10" t="s">
        <v>861</v>
      </c>
      <c r="E43" s="18">
        <v>43767</v>
      </c>
      <c r="F43" s="10" t="s">
        <v>862</v>
      </c>
      <c r="G43" s="10" t="s">
        <v>866</v>
      </c>
      <c r="H43" s="11" t="s">
        <v>883</v>
      </c>
    </row>
    <row r="44" spans="1:8" ht="96" x14ac:dyDescent="0.2">
      <c r="A44" s="9" t="s">
        <v>1</v>
      </c>
      <c r="B44" s="10" t="s">
        <v>863</v>
      </c>
      <c r="C44" s="10" t="s">
        <v>864</v>
      </c>
      <c r="D44" s="10" t="s">
        <v>869</v>
      </c>
      <c r="E44" s="18">
        <v>43761</v>
      </c>
      <c r="F44" s="10" t="s">
        <v>865</v>
      </c>
      <c r="G44" s="10" t="s">
        <v>866</v>
      </c>
      <c r="H44" s="11" t="s">
        <v>870</v>
      </c>
    </row>
    <row r="45" spans="1:8" ht="128" x14ac:dyDescent="0.2">
      <c r="A45" s="9" t="s">
        <v>77</v>
      </c>
      <c r="B45" s="10" t="s">
        <v>843</v>
      </c>
      <c r="C45" s="10" t="s">
        <v>844</v>
      </c>
      <c r="D45" s="10" t="s">
        <v>847</v>
      </c>
      <c r="E45" s="18">
        <v>43685</v>
      </c>
      <c r="F45" s="10" t="s">
        <v>848</v>
      </c>
      <c r="G45" s="10" t="s">
        <v>385</v>
      </c>
      <c r="H45" s="11" t="s">
        <v>972</v>
      </c>
    </row>
    <row r="46" spans="1:8" ht="96" x14ac:dyDescent="0.2">
      <c r="A46" s="9" t="s">
        <v>77</v>
      </c>
      <c r="B46" s="10" t="s">
        <v>843</v>
      </c>
      <c r="C46" s="10" t="s">
        <v>844</v>
      </c>
      <c r="D46" s="10" t="s">
        <v>849</v>
      </c>
      <c r="E46" s="18">
        <v>43685</v>
      </c>
      <c r="F46" s="10" t="s">
        <v>850</v>
      </c>
      <c r="G46" s="10" t="s">
        <v>385</v>
      </c>
      <c r="H46" s="11" t="s">
        <v>973</v>
      </c>
    </row>
    <row r="47" spans="1:8" ht="112" x14ac:dyDescent="0.2">
      <c r="A47" s="9" t="s">
        <v>77</v>
      </c>
      <c r="B47" s="10" t="s">
        <v>843</v>
      </c>
      <c r="C47" s="10" t="s">
        <v>844</v>
      </c>
      <c r="D47" s="10" t="s">
        <v>851</v>
      </c>
      <c r="E47" s="18">
        <v>43685</v>
      </c>
      <c r="F47" s="10" t="s">
        <v>852</v>
      </c>
      <c r="G47" s="10" t="s">
        <v>385</v>
      </c>
      <c r="H47" s="11" t="s">
        <v>974</v>
      </c>
    </row>
    <row r="48" spans="1:8" ht="64" x14ac:dyDescent="0.2">
      <c r="A48" s="9" t="s">
        <v>77</v>
      </c>
      <c r="B48" s="10" t="s">
        <v>843</v>
      </c>
      <c r="C48" s="10" t="s">
        <v>844</v>
      </c>
      <c r="D48" s="10" t="s">
        <v>845</v>
      </c>
      <c r="E48" s="18">
        <v>43685</v>
      </c>
      <c r="F48" s="10" t="s">
        <v>846</v>
      </c>
      <c r="G48" s="10"/>
      <c r="H48" s="11" t="s">
        <v>900</v>
      </c>
    </row>
    <row r="49" spans="1:8" ht="112" x14ac:dyDescent="0.2">
      <c r="A49" s="9" t="s">
        <v>1</v>
      </c>
      <c r="B49" s="10" t="s">
        <v>795</v>
      </c>
      <c r="C49" s="10" t="s">
        <v>796</v>
      </c>
      <c r="D49" s="10" t="s">
        <v>797</v>
      </c>
      <c r="E49" s="18">
        <v>43620</v>
      </c>
      <c r="F49" s="10" t="s">
        <v>798</v>
      </c>
      <c r="G49" s="10" t="s">
        <v>866</v>
      </c>
      <c r="H49" s="11" t="s">
        <v>839</v>
      </c>
    </row>
    <row r="50" spans="1:8" ht="335" x14ac:dyDescent="0.2">
      <c r="A50" s="9" t="s">
        <v>77</v>
      </c>
      <c r="B50" s="10" t="s">
        <v>784</v>
      </c>
      <c r="C50" s="10" t="s">
        <v>785</v>
      </c>
      <c r="D50" s="10" t="s">
        <v>786</v>
      </c>
      <c r="E50" s="18">
        <v>43619</v>
      </c>
      <c r="F50" s="10" t="s">
        <v>799</v>
      </c>
      <c r="G50" s="10" t="s">
        <v>866</v>
      </c>
      <c r="H50" s="11" t="s">
        <v>787</v>
      </c>
    </row>
    <row r="51" spans="1:8" ht="128" x14ac:dyDescent="0.2">
      <c r="A51" s="9" t="s">
        <v>1</v>
      </c>
      <c r="B51" s="10" t="s">
        <v>788</v>
      </c>
      <c r="C51" s="10" t="s">
        <v>789</v>
      </c>
      <c r="D51" s="10" t="s">
        <v>790</v>
      </c>
      <c r="E51" s="18">
        <v>43602</v>
      </c>
      <c r="F51" s="10" t="s">
        <v>791</v>
      </c>
      <c r="G51" s="10" t="s">
        <v>866</v>
      </c>
      <c r="H51" s="11" t="s">
        <v>800</v>
      </c>
    </row>
    <row r="52" spans="1:8" ht="160" x14ac:dyDescent="0.2">
      <c r="A52" s="9" t="s">
        <v>77</v>
      </c>
      <c r="B52" s="10" t="s">
        <v>733</v>
      </c>
      <c r="C52" s="10" t="s">
        <v>734</v>
      </c>
      <c r="D52" s="10" t="s">
        <v>735</v>
      </c>
      <c r="E52" s="18">
        <v>43455</v>
      </c>
      <c r="F52" s="10" t="s">
        <v>736</v>
      </c>
      <c r="G52" s="10" t="s">
        <v>866</v>
      </c>
      <c r="H52" s="11" t="s">
        <v>751</v>
      </c>
    </row>
    <row r="53" spans="1:8" ht="128" x14ac:dyDescent="0.2">
      <c r="A53" s="9" t="s">
        <v>77</v>
      </c>
      <c r="B53" s="10" t="s">
        <v>737</v>
      </c>
      <c r="C53" s="10" t="s">
        <v>738</v>
      </c>
      <c r="D53" s="10" t="s">
        <v>743</v>
      </c>
      <c r="E53" s="18">
        <v>43445</v>
      </c>
      <c r="F53" s="10" t="s">
        <v>744</v>
      </c>
      <c r="G53" s="10" t="s">
        <v>826</v>
      </c>
      <c r="H53" s="11" t="s">
        <v>810</v>
      </c>
    </row>
    <row r="54" spans="1:8" ht="112" x14ac:dyDescent="0.2">
      <c r="A54" s="9" t="s">
        <v>77</v>
      </c>
      <c r="B54" s="10" t="s">
        <v>737</v>
      </c>
      <c r="C54" s="10" t="s">
        <v>738</v>
      </c>
      <c r="D54" s="10" t="s">
        <v>747</v>
      </c>
      <c r="E54" s="18">
        <v>43445</v>
      </c>
      <c r="F54" s="10" t="s">
        <v>748</v>
      </c>
      <c r="G54" s="10" t="s">
        <v>826</v>
      </c>
      <c r="H54" s="11" t="s">
        <v>812</v>
      </c>
    </row>
    <row r="55" spans="1:8" ht="128" x14ac:dyDescent="0.2">
      <c r="A55" s="9" t="s">
        <v>77</v>
      </c>
      <c r="B55" s="10" t="s">
        <v>737</v>
      </c>
      <c r="C55" s="10" t="s">
        <v>738</v>
      </c>
      <c r="D55" s="10" t="s">
        <v>749</v>
      </c>
      <c r="E55" s="18">
        <v>43445</v>
      </c>
      <c r="F55" s="10" t="s">
        <v>750</v>
      </c>
      <c r="G55" s="10" t="s">
        <v>826</v>
      </c>
      <c r="H55" s="11" t="s">
        <v>808</v>
      </c>
    </row>
    <row r="56" spans="1:8" ht="192" x14ac:dyDescent="0.2">
      <c r="A56" s="9" t="s">
        <v>77</v>
      </c>
      <c r="B56" s="10" t="s">
        <v>737</v>
      </c>
      <c r="C56" s="10" t="s">
        <v>738</v>
      </c>
      <c r="D56" s="10" t="s">
        <v>739</v>
      </c>
      <c r="E56" s="18">
        <v>43445</v>
      </c>
      <c r="F56" s="10" t="s">
        <v>740</v>
      </c>
      <c r="G56" s="10" t="s">
        <v>385</v>
      </c>
      <c r="H56" s="11" t="s">
        <v>804</v>
      </c>
    </row>
    <row r="57" spans="1:8" ht="128" x14ac:dyDescent="0.2">
      <c r="A57" s="9" t="s">
        <v>77</v>
      </c>
      <c r="B57" s="10" t="s">
        <v>737</v>
      </c>
      <c r="C57" s="10" t="s">
        <v>738</v>
      </c>
      <c r="D57" s="10" t="s">
        <v>801</v>
      </c>
      <c r="E57" s="18">
        <v>43445</v>
      </c>
      <c r="F57" s="10" t="s">
        <v>802</v>
      </c>
      <c r="G57" s="10" t="s">
        <v>385</v>
      </c>
      <c r="H57" s="11" t="s">
        <v>803</v>
      </c>
    </row>
    <row r="58" spans="1:8" ht="160" x14ac:dyDescent="0.2">
      <c r="A58" s="9" t="s">
        <v>77</v>
      </c>
      <c r="B58" s="10" t="s">
        <v>737</v>
      </c>
      <c r="C58" s="10" t="s">
        <v>738</v>
      </c>
      <c r="D58" s="10" t="s">
        <v>805</v>
      </c>
      <c r="E58" s="18">
        <v>43445</v>
      </c>
      <c r="F58" s="10" t="s">
        <v>806</v>
      </c>
      <c r="G58" s="10" t="s">
        <v>387</v>
      </c>
      <c r="H58" s="11" t="s">
        <v>807</v>
      </c>
    </row>
    <row r="59" spans="1:8" ht="128" x14ac:dyDescent="0.2">
      <c r="A59" s="9" t="s">
        <v>77</v>
      </c>
      <c r="B59" s="10" t="s">
        <v>737</v>
      </c>
      <c r="C59" s="10" t="s">
        <v>738</v>
      </c>
      <c r="D59" s="10" t="s">
        <v>741</v>
      </c>
      <c r="E59" s="18">
        <v>43445</v>
      </c>
      <c r="F59" s="10" t="s">
        <v>742</v>
      </c>
      <c r="G59" s="10" t="s">
        <v>387</v>
      </c>
      <c r="H59" s="11" t="s">
        <v>809</v>
      </c>
    </row>
    <row r="60" spans="1:8" ht="160" x14ac:dyDescent="0.2">
      <c r="A60" s="9" t="s">
        <v>77</v>
      </c>
      <c r="B60" s="10" t="s">
        <v>737</v>
      </c>
      <c r="C60" s="10" t="s">
        <v>738</v>
      </c>
      <c r="D60" s="10" t="s">
        <v>745</v>
      </c>
      <c r="E60" s="18">
        <v>43445</v>
      </c>
      <c r="F60" s="10" t="s">
        <v>746</v>
      </c>
      <c r="G60" s="10" t="s">
        <v>387</v>
      </c>
      <c r="H60" s="11" t="s">
        <v>811</v>
      </c>
    </row>
    <row r="61" spans="1:8" ht="64" x14ac:dyDescent="0.2">
      <c r="A61" s="9" t="s">
        <v>1</v>
      </c>
      <c r="B61" s="10" t="s">
        <v>717</v>
      </c>
      <c r="C61" s="10" t="s">
        <v>718</v>
      </c>
      <c r="D61" s="10" t="s">
        <v>719</v>
      </c>
      <c r="E61" s="18">
        <v>43378</v>
      </c>
      <c r="F61" s="10" t="s">
        <v>720</v>
      </c>
      <c r="G61" s="10" t="s">
        <v>383</v>
      </c>
      <c r="H61" s="11" t="s">
        <v>813</v>
      </c>
    </row>
    <row r="62" spans="1:8" ht="64" x14ac:dyDescent="0.2">
      <c r="A62" s="9" t="s">
        <v>1</v>
      </c>
      <c r="B62" s="10" t="s">
        <v>717</v>
      </c>
      <c r="C62" s="10" t="s">
        <v>718</v>
      </c>
      <c r="D62" s="10" t="s">
        <v>721</v>
      </c>
      <c r="E62" s="18">
        <v>43378</v>
      </c>
      <c r="F62" s="10" t="s">
        <v>722</v>
      </c>
      <c r="G62" s="10" t="s">
        <v>383</v>
      </c>
      <c r="H62" s="11" t="s">
        <v>813</v>
      </c>
    </row>
    <row r="63" spans="1:8" ht="64" x14ac:dyDescent="0.2">
      <c r="A63" s="9" t="s">
        <v>1</v>
      </c>
      <c r="B63" s="10" t="s">
        <v>717</v>
      </c>
      <c r="C63" s="10" t="s">
        <v>718</v>
      </c>
      <c r="D63" s="10" t="s">
        <v>723</v>
      </c>
      <c r="E63" s="18">
        <v>43378</v>
      </c>
      <c r="F63" s="10" t="s">
        <v>724</v>
      </c>
      <c r="G63" s="10" t="s">
        <v>383</v>
      </c>
      <c r="H63" s="11" t="s">
        <v>813</v>
      </c>
    </row>
    <row r="64" spans="1:8" ht="64" x14ac:dyDescent="0.2">
      <c r="A64" s="9" t="s">
        <v>1</v>
      </c>
      <c r="B64" s="10" t="s">
        <v>717</v>
      </c>
      <c r="C64" s="10" t="s">
        <v>718</v>
      </c>
      <c r="D64" s="10" t="s">
        <v>725</v>
      </c>
      <c r="E64" s="18">
        <v>43378</v>
      </c>
      <c r="F64" s="10" t="s">
        <v>726</v>
      </c>
      <c r="G64" s="10" t="s">
        <v>383</v>
      </c>
      <c r="H64" s="11" t="s">
        <v>813</v>
      </c>
    </row>
    <row r="65" spans="1:8" ht="64" x14ac:dyDescent="0.2">
      <c r="A65" s="9" t="s">
        <v>1</v>
      </c>
      <c r="B65" s="10" t="s">
        <v>717</v>
      </c>
      <c r="C65" s="10" t="s">
        <v>718</v>
      </c>
      <c r="D65" s="10" t="s">
        <v>727</v>
      </c>
      <c r="E65" s="18">
        <v>43378</v>
      </c>
      <c r="F65" s="10" t="s">
        <v>728</v>
      </c>
      <c r="G65" s="10" t="s">
        <v>383</v>
      </c>
      <c r="H65" s="11" t="s">
        <v>813</v>
      </c>
    </row>
    <row r="66" spans="1:8" ht="128" x14ac:dyDescent="0.2">
      <c r="A66" s="9" t="s">
        <v>77</v>
      </c>
      <c r="B66" s="10" t="s">
        <v>729</v>
      </c>
      <c r="C66" s="10" t="s">
        <v>730</v>
      </c>
      <c r="D66" s="10" t="s">
        <v>731</v>
      </c>
      <c r="E66" s="18">
        <v>43376</v>
      </c>
      <c r="F66" s="10" t="s">
        <v>732</v>
      </c>
      <c r="G66" s="10" t="s">
        <v>866</v>
      </c>
      <c r="H66" s="11" t="s">
        <v>814</v>
      </c>
    </row>
    <row r="67" spans="1:8" ht="144" x14ac:dyDescent="0.2">
      <c r="A67" s="9" t="s">
        <v>77</v>
      </c>
      <c r="B67" s="10" t="s">
        <v>690</v>
      </c>
      <c r="C67" s="10" t="s">
        <v>691</v>
      </c>
      <c r="D67" s="10" t="s">
        <v>692</v>
      </c>
      <c r="E67" s="18">
        <v>43332</v>
      </c>
      <c r="F67" s="10" t="s">
        <v>815</v>
      </c>
      <c r="G67" s="10" t="s">
        <v>387</v>
      </c>
      <c r="H67" s="11" t="s">
        <v>871</v>
      </c>
    </row>
    <row r="68" spans="1:8" ht="112" x14ac:dyDescent="0.2">
      <c r="A68" s="9" t="s">
        <v>1</v>
      </c>
      <c r="B68" s="10" t="s">
        <v>701</v>
      </c>
      <c r="C68" s="10" t="s">
        <v>702</v>
      </c>
      <c r="D68" s="10" t="s">
        <v>703</v>
      </c>
      <c r="E68" s="18">
        <v>43319</v>
      </c>
      <c r="F68" s="10" t="s">
        <v>704</v>
      </c>
      <c r="G68" s="10" t="s">
        <v>866</v>
      </c>
      <c r="H68" s="11" t="s">
        <v>715</v>
      </c>
    </row>
    <row r="69" spans="1:8" ht="96" x14ac:dyDescent="0.2">
      <c r="A69" s="9" t="s">
        <v>1</v>
      </c>
      <c r="B69" s="10" t="s">
        <v>701</v>
      </c>
      <c r="C69" s="10" t="s">
        <v>702</v>
      </c>
      <c r="D69" s="10" t="s">
        <v>705</v>
      </c>
      <c r="E69" s="18">
        <v>43319</v>
      </c>
      <c r="F69" s="10" t="s">
        <v>706</v>
      </c>
      <c r="G69" s="10" t="s">
        <v>866</v>
      </c>
      <c r="H69" s="11" t="s">
        <v>716</v>
      </c>
    </row>
    <row r="70" spans="1:8" ht="160" x14ac:dyDescent="0.2">
      <c r="A70" s="9" t="s">
        <v>1</v>
      </c>
      <c r="B70" s="10" t="s">
        <v>693</v>
      </c>
      <c r="C70" s="10" t="s">
        <v>694</v>
      </c>
      <c r="D70" s="10" t="s">
        <v>695</v>
      </c>
      <c r="E70" s="18">
        <v>43319</v>
      </c>
      <c r="F70" s="10" t="s">
        <v>696</v>
      </c>
      <c r="G70" s="10" t="s">
        <v>866</v>
      </c>
      <c r="H70" s="11" t="s">
        <v>712</v>
      </c>
    </row>
    <row r="71" spans="1:8" ht="64" x14ac:dyDescent="0.2">
      <c r="A71" s="9" t="s">
        <v>1</v>
      </c>
      <c r="B71" s="10" t="s">
        <v>693</v>
      </c>
      <c r="C71" s="10" t="s">
        <v>694</v>
      </c>
      <c r="D71" s="10" t="s">
        <v>697</v>
      </c>
      <c r="E71" s="18">
        <v>43319</v>
      </c>
      <c r="F71" s="10" t="s">
        <v>698</v>
      </c>
      <c r="G71" s="10" t="s">
        <v>866</v>
      </c>
      <c r="H71" s="11" t="s">
        <v>713</v>
      </c>
    </row>
    <row r="72" spans="1:8" ht="80" x14ac:dyDescent="0.2">
      <c r="A72" s="9" t="s">
        <v>1</v>
      </c>
      <c r="B72" s="10" t="s">
        <v>693</v>
      </c>
      <c r="C72" s="10" t="s">
        <v>694</v>
      </c>
      <c r="D72" s="10" t="s">
        <v>699</v>
      </c>
      <c r="E72" s="18">
        <v>43319</v>
      </c>
      <c r="F72" s="10" t="s">
        <v>700</v>
      </c>
      <c r="G72" s="10" t="s">
        <v>866</v>
      </c>
      <c r="H72" s="11" t="s">
        <v>714</v>
      </c>
    </row>
    <row r="73" spans="1:8" ht="64" x14ac:dyDescent="0.2">
      <c r="A73" s="9" t="s">
        <v>1</v>
      </c>
      <c r="B73" s="10" t="s">
        <v>656</v>
      </c>
      <c r="C73" s="10" t="s">
        <v>657</v>
      </c>
      <c r="D73" s="10" t="s">
        <v>658</v>
      </c>
      <c r="E73" s="18">
        <v>43265</v>
      </c>
      <c r="F73" s="10" t="s">
        <v>659</v>
      </c>
      <c r="G73" s="10" t="s">
        <v>866</v>
      </c>
      <c r="H73" s="11" t="s">
        <v>689</v>
      </c>
    </row>
    <row r="74" spans="1:8" ht="96" x14ac:dyDescent="0.2">
      <c r="A74" s="9" t="s">
        <v>1</v>
      </c>
      <c r="B74" s="10" t="s">
        <v>650</v>
      </c>
      <c r="C74" s="10" t="s">
        <v>651</v>
      </c>
      <c r="D74" s="10" t="s">
        <v>681</v>
      </c>
      <c r="E74" s="18">
        <v>43265</v>
      </c>
      <c r="F74" s="10" t="s">
        <v>655</v>
      </c>
      <c r="G74" s="10" t="s">
        <v>866</v>
      </c>
      <c r="H74" s="11" t="s">
        <v>708</v>
      </c>
    </row>
    <row r="75" spans="1:8" ht="224" x14ac:dyDescent="0.2">
      <c r="A75" s="9" t="s">
        <v>77</v>
      </c>
      <c r="B75" s="10" t="s">
        <v>660</v>
      </c>
      <c r="C75" s="10" t="s">
        <v>661</v>
      </c>
      <c r="D75" s="10" t="s">
        <v>662</v>
      </c>
      <c r="E75" s="18">
        <v>43265</v>
      </c>
      <c r="F75" s="10" t="s">
        <v>663</v>
      </c>
      <c r="G75" s="10" t="s">
        <v>866</v>
      </c>
      <c r="H75" s="11" t="s">
        <v>816</v>
      </c>
    </row>
    <row r="76" spans="1:8" ht="96" x14ac:dyDescent="0.2">
      <c r="A76" s="9" t="s">
        <v>77</v>
      </c>
      <c r="B76" s="10" t="s">
        <v>660</v>
      </c>
      <c r="C76" s="10" t="s">
        <v>661</v>
      </c>
      <c r="D76" s="10" t="s">
        <v>664</v>
      </c>
      <c r="E76" s="18">
        <v>43265</v>
      </c>
      <c r="F76" s="10" t="s">
        <v>665</v>
      </c>
      <c r="G76" s="10" t="s">
        <v>866</v>
      </c>
      <c r="H76" s="11" t="s">
        <v>816</v>
      </c>
    </row>
    <row r="77" spans="1:8" ht="96" x14ac:dyDescent="0.2">
      <c r="A77" s="9" t="s">
        <v>77</v>
      </c>
      <c r="B77" s="10" t="s">
        <v>660</v>
      </c>
      <c r="C77" s="10" t="s">
        <v>661</v>
      </c>
      <c r="D77" s="10" t="s">
        <v>668</v>
      </c>
      <c r="E77" s="18">
        <v>43265</v>
      </c>
      <c r="F77" s="10" t="s">
        <v>669</v>
      </c>
      <c r="G77" s="10" t="s">
        <v>866</v>
      </c>
      <c r="H77" s="11" t="s">
        <v>816</v>
      </c>
    </row>
    <row r="78" spans="1:8" ht="96" x14ac:dyDescent="0.2">
      <c r="A78" s="9" t="s">
        <v>77</v>
      </c>
      <c r="B78" s="10" t="s">
        <v>660</v>
      </c>
      <c r="C78" s="10" t="s">
        <v>661</v>
      </c>
      <c r="D78" s="10" t="s">
        <v>666</v>
      </c>
      <c r="E78" s="18">
        <v>43265</v>
      </c>
      <c r="F78" s="10" t="s">
        <v>667</v>
      </c>
      <c r="G78" s="10" t="s">
        <v>866</v>
      </c>
      <c r="H78" s="11" t="s">
        <v>816</v>
      </c>
    </row>
    <row r="79" spans="1:8" ht="96" x14ac:dyDescent="0.2">
      <c r="A79" s="9" t="s">
        <v>77</v>
      </c>
      <c r="B79" s="10" t="s">
        <v>660</v>
      </c>
      <c r="C79" s="10" t="s">
        <v>661</v>
      </c>
      <c r="D79" s="10" t="s">
        <v>670</v>
      </c>
      <c r="E79" s="18">
        <v>43265</v>
      </c>
      <c r="F79" s="10" t="s">
        <v>671</v>
      </c>
      <c r="G79" s="10" t="s">
        <v>866</v>
      </c>
      <c r="H79" s="11" t="s">
        <v>816</v>
      </c>
    </row>
    <row r="80" spans="1:8" ht="96" x14ac:dyDescent="0.2">
      <c r="A80" s="9" t="s">
        <v>77</v>
      </c>
      <c r="B80" s="10" t="s">
        <v>660</v>
      </c>
      <c r="C80" s="10" t="s">
        <v>661</v>
      </c>
      <c r="D80" s="10" t="s">
        <v>672</v>
      </c>
      <c r="E80" s="18">
        <v>43265</v>
      </c>
      <c r="F80" s="10" t="s">
        <v>673</v>
      </c>
      <c r="G80" s="10" t="s">
        <v>866</v>
      </c>
      <c r="H80" s="11" t="s">
        <v>816</v>
      </c>
    </row>
    <row r="81" spans="1:8" ht="96" x14ac:dyDescent="0.2">
      <c r="A81" s="9" t="s">
        <v>77</v>
      </c>
      <c r="B81" s="10" t="s">
        <v>660</v>
      </c>
      <c r="C81" s="10" t="s">
        <v>661</v>
      </c>
      <c r="D81" s="10" t="s">
        <v>674</v>
      </c>
      <c r="E81" s="18">
        <v>43265</v>
      </c>
      <c r="F81" s="10" t="s">
        <v>675</v>
      </c>
      <c r="G81" s="10" t="s">
        <v>866</v>
      </c>
      <c r="H81" s="11" t="s">
        <v>816</v>
      </c>
    </row>
    <row r="82" spans="1:8" ht="80" x14ac:dyDescent="0.2">
      <c r="A82" s="9" t="s">
        <v>1</v>
      </c>
      <c r="B82" s="10" t="s">
        <v>650</v>
      </c>
      <c r="C82" s="10" t="s">
        <v>651</v>
      </c>
      <c r="D82" s="10" t="s">
        <v>680</v>
      </c>
      <c r="E82" s="18">
        <v>43265</v>
      </c>
      <c r="F82" s="10" t="s">
        <v>654</v>
      </c>
      <c r="G82" s="10" t="s">
        <v>383</v>
      </c>
      <c r="H82" s="11" t="s">
        <v>707</v>
      </c>
    </row>
    <row r="83" spans="1:8" ht="144" x14ac:dyDescent="0.2">
      <c r="A83" s="9" t="s">
        <v>1</v>
      </c>
      <c r="B83" s="10" t="s">
        <v>650</v>
      </c>
      <c r="C83" s="10" t="s">
        <v>651</v>
      </c>
      <c r="D83" s="10" t="s">
        <v>679</v>
      </c>
      <c r="E83" s="18">
        <v>43265</v>
      </c>
      <c r="F83" s="10" t="s">
        <v>653</v>
      </c>
      <c r="G83" s="10" t="s">
        <v>385</v>
      </c>
      <c r="H83" s="11" t="s">
        <v>884</v>
      </c>
    </row>
    <row r="84" spans="1:8" ht="176" x14ac:dyDescent="0.2">
      <c r="A84" s="9" t="s">
        <v>1</v>
      </c>
      <c r="B84" s="10" t="s">
        <v>650</v>
      </c>
      <c r="C84" s="10" t="s">
        <v>651</v>
      </c>
      <c r="D84" s="10" t="s">
        <v>678</v>
      </c>
      <c r="E84" s="18">
        <v>43265</v>
      </c>
      <c r="F84" s="10" t="s">
        <v>652</v>
      </c>
      <c r="G84" s="10" t="s">
        <v>387</v>
      </c>
      <c r="H84" s="11" t="s">
        <v>885</v>
      </c>
    </row>
    <row r="85" spans="1:8" ht="64" x14ac:dyDescent="0.2">
      <c r="A85" s="9" t="s">
        <v>1</v>
      </c>
      <c r="B85" s="10" t="s">
        <v>643</v>
      </c>
      <c r="C85" s="10" t="s">
        <v>644</v>
      </c>
      <c r="D85" s="10" t="s">
        <v>645</v>
      </c>
      <c r="E85" s="18">
        <v>43231</v>
      </c>
      <c r="F85" s="10" t="s">
        <v>646</v>
      </c>
      <c r="G85" s="10" t="s">
        <v>866</v>
      </c>
      <c r="H85" s="11" t="s">
        <v>649</v>
      </c>
    </row>
    <row r="86" spans="1:8" ht="80" x14ac:dyDescent="0.2">
      <c r="A86" s="9" t="s">
        <v>1</v>
      </c>
      <c r="B86" s="10" t="s">
        <v>639</v>
      </c>
      <c r="C86" s="10" t="s">
        <v>640</v>
      </c>
      <c r="D86" s="10" t="s">
        <v>641</v>
      </c>
      <c r="E86" s="18">
        <v>43229</v>
      </c>
      <c r="F86" s="10" t="s">
        <v>647</v>
      </c>
      <c r="G86" s="10" t="s">
        <v>866</v>
      </c>
      <c r="H86" s="11" t="s">
        <v>709</v>
      </c>
    </row>
    <row r="87" spans="1:8" ht="80" x14ac:dyDescent="0.2">
      <c r="A87" s="9" t="s">
        <v>1</v>
      </c>
      <c r="B87" s="10" t="s">
        <v>634</v>
      </c>
      <c r="C87" s="10" t="s">
        <v>635</v>
      </c>
      <c r="D87" s="10" t="s">
        <v>636</v>
      </c>
      <c r="E87" s="18">
        <v>43214</v>
      </c>
      <c r="F87" s="10" t="s">
        <v>817</v>
      </c>
      <c r="G87" s="10" t="s">
        <v>866</v>
      </c>
      <c r="H87" s="11" t="s">
        <v>710</v>
      </c>
    </row>
    <row r="88" spans="1:8" ht="96" x14ac:dyDescent="0.2">
      <c r="A88" s="9" t="s">
        <v>1</v>
      </c>
      <c r="B88" s="10" t="s">
        <v>630</v>
      </c>
      <c r="C88" s="10" t="s">
        <v>631</v>
      </c>
      <c r="D88" s="10" t="s">
        <v>632</v>
      </c>
      <c r="E88" s="18">
        <v>43187</v>
      </c>
      <c r="F88" s="10" t="s">
        <v>633</v>
      </c>
      <c r="G88" s="10" t="s">
        <v>866</v>
      </c>
      <c r="H88" s="11" t="s">
        <v>711</v>
      </c>
    </row>
    <row r="89" spans="1:8" ht="64" x14ac:dyDescent="0.2">
      <c r="A89" s="9" t="s">
        <v>1</v>
      </c>
      <c r="B89" s="10" t="s">
        <v>625</v>
      </c>
      <c r="C89" s="10" t="s">
        <v>626</v>
      </c>
      <c r="D89" s="10" t="s">
        <v>627</v>
      </c>
      <c r="E89" s="18">
        <v>43133</v>
      </c>
      <c r="F89" s="10" t="s">
        <v>628</v>
      </c>
      <c r="G89" s="10" t="s">
        <v>866</v>
      </c>
      <c r="H89" s="11" t="s">
        <v>629</v>
      </c>
    </row>
    <row r="90" spans="1:8" ht="112" x14ac:dyDescent="0.2">
      <c r="A90" s="9" t="s">
        <v>77</v>
      </c>
      <c r="B90" s="10" t="s">
        <v>452</v>
      </c>
      <c r="C90" s="10" t="s">
        <v>453</v>
      </c>
      <c r="D90" s="10" t="s">
        <v>454</v>
      </c>
      <c r="E90" s="18">
        <v>43091</v>
      </c>
      <c r="F90" s="10" t="s">
        <v>818</v>
      </c>
      <c r="G90" s="10" t="s">
        <v>866</v>
      </c>
      <c r="H90" s="11" t="s">
        <v>819</v>
      </c>
    </row>
    <row r="91" spans="1:8" ht="160" x14ac:dyDescent="0.2">
      <c r="A91" s="9" t="s">
        <v>77</v>
      </c>
      <c r="B91" s="10" t="s">
        <v>449</v>
      </c>
      <c r="C91" s="10" t="s">
        <v>450</v>
      </c>
      <c r="D91" s="10" t="s">
        <v>451</v>
      </c>
      <c r="E91" s="18">
        <v>43056</v>
      </c>
      <c r="F91" s="10" t="s">
        <v>820</v>
      </c>
      <c r="G91" s="10" t="s">
        <v>866</v>
      </c>
      <c r="H91" s="11" t="s">
        <v>821</v>
      </c>
    </row>
    <row r="92" spans="1:8" ht="64" x14ac:dyDescent="0.2">
      <c r="A92" s="9" t="s">
        <v>1</v>
      </c>
      <c r="B92" s="10" t="s">
        <v>446</v>
      </c>
      <c r="C92" s="10" t="s">
        <v>447</v>
      </c>
      <c r="D92" s="10" t="s">
        <v>448</v>
      </c>
      <c r="E92" s="18">
        <v>43043</v>
      </c>
      <c r="F92" s="10" t="s">
        <v>469</v>
      </c>
      <c r="G92" s="10" t="s">
        <v>866</v>
      </c>
      <c r="H92" s="11" t="s">
        <v>470</v>
      </c>
    </row>
    <row r="93" spans="1:8" ht="409.6" x14ac:dyDescent="0.2">
      <c r="A93" s="9" t="s">
        <v>982</v>
      </c>
      <c r="B93" s="10" t="s">
        <v>1028</v>
      </c>
      <c r="C93" s="10" t="s">
        <v>1029</v>
      </c>
      <c r="D93" s="10" t="s">
        <v>1030</v>
      </c>
      <c r="E93" s="18">
        <v>43041</v>
      </c>
      <c r="F93" s="10" t="s">
        <v>1031</v>
      </c>
      <c r="G93" s="10" t="s">
        <v>385</v>
      </c>
      <c r="H93" s="11" t="s">
        <v>1032</v>
      </c>
    </row>
    <row r="94" spans="1:8" ht="192" x14ac:dyDescent="0.2">
      <c r="A94" s="9" t="s">
        <v>982</v>
      </c>
      <c r="B94" s="10" t="s">
        <v>1028</v>
      </c>
      <c r="C94" s="10" t="s">
        <v>1029</v>
      </c>
      <c r="D94" s="10" t="s">
        <v>1033</v>
      </c>
      <c r="E94" s="18">
        <v>43041</v>
      </c>
      <c r="F94" s="10" t="s">
        <v>1034</v>
      </c>
      <c r="G94" s="10" t="s">
        <v>385</v>
      </c>
      <c r="H94" s="11" t="s">
        <v>1035</v>
      </c>
    </row>
    <row r="95" spans="1:8" ht="80" x14ac:dyDescent="0.2">
      <c r="A95" s="9" t="s">
        <v>1</v>
      </c>
      <c r="B95" s="10" t="s">
        <v>415</v>
      </c>
      <c r="C95" s="10" t="s">
        <v>416</v>
      </c>
      <c r="D95" s="10" t="s">
        <v>445</v>
      </c>
      <c r="E95" s="18">
        <v>43032</v>
      </c>
      <c r="F95" s="10" t="s">
        <v>417</v>
      </c>
      <c r="G95" s="10" t="s">
        <v>866</v>
      </c>
      <c r="H95" s="11" t="s">
        <v>472</v>
      </c>
    </row>
    <row r="96" spans="1:8" ht="80" x14ac:dyDescent="0.2">
      <c r="A96" s="9" t="s">
        <v>1</v>
      </c>
      <c r="B96" s="10" t="s">
        <v>442</v>
      </c>
      <c r="C96" s="10" t="s">
        <v>443</v>
      </c>
      <c r="D96" s="10" t="s">
        <v>444</v>
      </c>
      <c r="E96" s="18">
        <v>43031</v>
      </c>
      <c r="F96" s="10" t="s">
        <v>471</v>
      </c>
      <c r="G96" s="10" t="s">
        <v>866</v>
      </c>
      <c r="H96" s="11" t="s">
        <v>637</v>
      </c>
    </row>
    <row r="97" spans="1:8" ht="128" x14ac:dyDescent="0.2">
      <c r="A97" s="9" t="s">
        <v>77</v>
      </c>
      <c r="B97" s="10" t="s">
        <v>418</v>
      </c>
      <c r="C97" s="10" t="s">
        <v>419</v>
      </c>
      <c r="D97" s="10" t="s">
        <v>420</v>
      </c>
      <c r="E97" s="18">
        <v>43012</v>
      </c>
      <c r="F97" s="10" t="s">
        <v>822</v>
      </c>
      <c r="G97" s="10" t="s">
        <v>387</v>
      </c>
      <c r="H97" s="11" t="s">
        <v>682</v>
      </c>
    </row>
    <row r="98" spans="1:8" ht="224" x14ac:dyDescent="0.2">
      <c r="A98" s="9" t="s">
        <v>1</v>
      </c>
      <c r="B98" s="10" t="s">
        <v>404</v>
      </c>
      <c r="C98" s="10" t="s">
        <v>405</v>
      </c>
      <c r="D98" s="10" t="s">
        <v>409</v>
      </c>
      <c r="E98" s="18">
        <v>42950</v>
      </c>
      <c r="F98" s="10" t="s">
        <v>823</v>
      </c>
      <c r="G98" s="10" t="s">
        <v>866</v>
      </c>
      <c r="H98" s="11" t="s">
        <v>473</v>
      </c>
    </row>
    <row r="99" spans="1:8" ht="240" x14ac:dyDescent="0.2">
      <c r="A99" s="9" t="s">
        <v>1</v>
      </c>
      <c r="B99" s="10" t="s">
        <v>404</v>
      </c>
      <c r="C99" s="10" t="s">
        <v>405</v>
      </c>
      <c r="D99" s="10" t="s">
        <v>410</v>
      </c>
      <c r="E99" s="18">
        <v>42950</v>
      </c>
      <c r="F99" s="10" t="s">
        <v>824</v>
      </c>
      <c r="G99" s="10" t="s">
        <v>866</v>
      </c>
      <c r="H99" s="11" t="s">
        <v>975</v>
      </c>
    </row>
    <row r="100" spans="1:8" ht="48" x14ac:dyDescent="0.2">
      <c r="A100" s="9" t="s">
        <v>1</v>
      </c>
      <c r="B100" s="10" t="s">
        <v>404</v>
      </c>
      <c r="C100" s="10" t="s">
        <v>405</v>
      </c>
      <c r="D100" s="10" t="s">
        <v>406</v>
      </c>
      <c r="E100" s="18">
        <v>42950</v>
      </c>
      <c r="F100" s="10" t="s">
        <v>760</v>
      </c>
      <c r="G100" s="10" t="s">
        <v>383</v>
      </c>
      <c r="H100" s="11" t="s">
        <v>686</v>
      </c>
    </row>
    <row r="101" spans="1:8" ht="80" x14ac:dyDescent="0.2">
      <c r="A101" s="9" t="s">
        <v>1</v>
      </c>
      <c r="B101" s="10" t="s">
        <v>404</v>
      </c>
      <c r="C101" s="10" t="s">
        <v>405</v>
      </c>
      <c r="D101" s="10" t="s">
        <v>407</v>
      </c>
      <c r="E101" s="18">
        <v>42950</v>
      </c>
      <c r="F101" s="10" t="s">
        <v>761</v>
      </c>
      <c r="G101" s="10" t="s">
        <v>383</v>
      </c>
      <c r="H101" s="11" t="s">
        <v>687</v>
      </c>
    </row>
    <row r="102" spans="1:8" ht="80" x14ac:dyDescent="0.2">
      <c r="A102" s="9" t="s">
        <v>1</v>
      </c>
      <c r="B102" s="10" t="s">
        <v>404</v>
      </c>
      <c r="C102" s="10" t="s">
        <v>405</v>
      </c>
      <c r="D102" s="10" t="s">
        <v>408</v>
      </c>
      <c r="E102" s="18">
        <v>42950</v>
      </c>
      <c r="F102" s="10" t="s">
        <v>762</v>
      </c>
      <c r="G102" s="10" t="s">
        <v>383</v>
      </c>
      <c r="H102" s="11" t="s">
        <v>688</v>
      </c>
    </row>
    <row r="103" spans="1:8" ht="96" x14ac:dyDescent="0.2">
      <c r="A103" s="9" t="s">
        <v>1</v>
      </c>
      <c r="B103" s="10" t="s">
        <v>379</v>
      </c>
      <c r="C103" s="10" t="s">
        <v>380</v>
      </c>
      <c r="D103" s="10" t="s">
        <v>381</v>
      </c>
      <c r="E103" s="18">
        <v>42902</v>
      </c>
      <c r="F103" s="10" t="s">
        <v>475</v>
      </c>
      <c r="G103" s="10" t="s">
        <v>866</v>
      </c>
      <c r="H103" s="11" t="s">
        <v>476</v>
      </c>
    </row>
    <row r="104" spans="1:8" ht="112" x14ac:dyDescent="0.2">
      <c r="A104" s="9" t="s">
        <v>77</v>
      </c>
      <c r="B104" s="10" t="s">
        <v>375</v>
      </c>
      <c r="C104" s="10" t="s">
        <v>376</v>
      </c>
      <c r="D104" s="10" t="s">
        <v>395</v>
      </c>
      <c r="E104" s="18">
        <v>42898</v>
      </c>
      <c r="F104" s="10" t="s">
        <v>825</v>
      </c>
      <c r="G104" s="10" t="s">
        <v>385</v>
      </c>
      <c r="H104" s="11" t="s">
        <v>853</v>
      </c>
    </row>
    <row r="105" spans="1:8" ht="80" x14ac:dyDescent="0.2">
      <c r="A105" s="9" t="s">
        <v>77</v>
      </c>
      <c r="B105" s="10" t="s">
        <v>375</v>
      </c>
      <c r="C105" s="10" t="s">
        <v>376</v>
      </c>
      <c r="D105" s="10" t="s">
        <v>397</v>
      </c>
      <c r="E105" s="18">
        <v>42898</v>
      </c>
      <c r="F105" s="10" t="s">
        <v>422</v>
      </c>
      <c r="G105" s="10" t="s">
        <v>385</v>
      </c>
      <c r="H105" s="11" t="s">
        <v>855</v>
      </c>
    </row>
    <row r="106" spans="1:8" ht="96" x14ac:dyDescent="0.2">
      <c r="A106" s="9" t="s">
        <v>77</v>
      </c>
      <c r="B106" s="10" t="s">
        <v>375</v>
      </c>
      <c r="C106" s="10" t="s">
        <v>376</v>
      </c>
      <c r="D106" s="10" t="s">
        <v>396</v>
      </c>
      <c r="E106" s="18">
        <v>42898</v>
      </c>
      <c r="F106" s="10" t="s">
        <v>421</v>
      </c>
      <c r="G106" s="10" t="s">
        <v>385</v>
      </c>
      <c r="H106" s="11" t="s">
        <v>854</v>
      </c>
    </row>
    <row r="107" spans="1:8" ht="144" x14ac:dyDescent="0.2">
      <c r="A107" s="9" t="s">
        <v>77</v>
      </c>
      <c r="B107" s="10" t="s">
        <v>375</v>
      </c>
      <c r="C107" s="10" t="s">
        <v>376</v>
      </c>
      <c r="D107" s="10" t="s">
        <v>398</v>
      </c>
      <c r="E107" s="18">
        <v>42898</v>
      </c>
      <c r="F107" s="10" t="s">
        <v>456</v>
      </c>
      <c r="G107" s="10" t="s">
        <v>385</v>
      </c>
      <c r="H107" s="11" t="s">
        <v>976</v>
      </c>
    </row>
    <row r="108" spans="1:8" ht="144" x14ac:dyDescent="0.2">
      <c r="A108" s="9" t="s">
        <v>77</v>
      </c>
      <c r="B108" s="10" t="s">
        <v>372</v>
      </c>
      <c r="C108" s="10" t="s">
        <v>373</v>
      </c>
      <c r="D108" s="10" t="s">
        <v>374</v>
      </c>
      <c r="E108" s="18">
        <v>42885</v>
      </c>
      <c r="F108" s="10" t="s">
        <v>512</v>
      </c>
      <c r="G108" s="10" t="s">
        <v>866</v>
      </c>
      <c r="H108" s="11" t="s">
        <v>513</v>
      </c>
    </row>
    <row r="109" spans="1:8" ht="288" x14ac:dyDescent="0.2">
      <c r="A109" s="9" t="s">
        <v>77</v>
      </c>
      <c r="B109" s="10" t="s">
        <v>366</v>
      </c>
      <c r="C109" s="10" t="s">
        <v>367</v>
      </c>
      <c r="D109" s="10" t="s">
        <v>369</v>
      </c>
      <c r="E109" s="18">
        <v>42880</v>
      </c>
      <c r="F109" s="10" t="s">
        <v>370</v>
      </c>
      <c r="G109" s="10" t="s">
        <v>826</v>
      </c>
      <c r="H109" s="11" t="s">
        <v>828</v>
      </c>
    </row>
    <row r="110" spans="1:8" ht="176" x14ac:dyDescent="0.2">
      <c r="A110" s="9" t="s">
        <v>77</v>
      </c>
      <c r="B110" s="10" t="s">
        <v>366</v>
      </c>
      <c r="C110" s="10" t="s">
        <v>367</v>
      </c>
      <c r="D110" s="10" t="s">
        <v>368</v>
      </c>
      <c r="E110" s="18">
        <v>42880</v>
      </c>
      <c r="F110" s="10" t="s">
        <v>462</v>
      </c>
      <c r="G110" s="10" t="s">
        <v>385</v>
      </c>
      <c r="H110" s="11" t="s">
        <v>827</v>
      </c>
    </row>
    <row r="111" spans="1:8" ht="96" x14ac:dyDescent="0.2">
      <c r="A111" s="9" t="s">
        <v>77</v>
      </c>
      <c r="B111" s="10" t="s">
        <v>363</v>
      </c>
      <c r="C111" s="10" t="s">
        <v>364</v>
      </c>
      <c r="D111" s="10" t="s">
        <v>365</v>
      </c>
      <c r="E111" s="18">
        <v>42877</v>
      </c>
      <c r="F111" s="10" t="s">
        <v>514</v>
      </c>
      <c r="G111" s="10" t="s">
        <v>866</v>
      </c>
      <c r="H111" s="11" t="s">
        <v>515</v>
      </c>
    </row>
    <row r="112" spans="1:8" ht="192" x14ac:dyDescent="0.2">
      <c r="A112" s="9" t="s">
        <v>77</v>
      </c>
      <c r="B112" s="10" t="s">
        <v>360</v>
      </c>
      <c r="C112" s="10" t="s">
        <v>361</v>
      </c>
      <c r="D112" s="10" t="s">
        <v>362</v>
      </c>
      <c r="E112" s="18">
        <v>42873</v>
      </c>
      <c r="F112" s="10" t="s">
        <v>510</v>
      </c>
      <c r="G112" s="10" t="s">
        <v>866</v>
      </c>
      <c r="H112" s="11" t="s">
        <v>511</v>
      </c>
    </row>
    <row r="113" spans="1:8" ht="128" x14ac:dyDescent="0.2">
      <c r="A113" s="9" t="s">
        <v>1</v>
      </c>
      <c r="B113" s="10" t="s">
        <v>183</v>
      </c>
      <c r="C113" s="10" t="s">
        <v>184</v>
      </c>
      <c r="D113" s="10" t="s">
        <v>185</v>
      </c>
      <c r="E113" s="18">
        <v>42807</v>
      </c>
      <c r="F113" s="10" t="s">
        <v>477</v>
      </c>
      <c r="G113" s="10" t="s">
        <v>866</v>
      </c>
      <c r="H113" s="11" t="s">
        <v>638</v>
      </c>
    </row>
    <row r="114" spans="1:8" ht="112" x14ac:dyDescent="0.2">
      <c r="A114" s="9" t="s">
        <v>77</v>
      </c>
      <c r="B114" s="10" t="s">
        <v>78</v>
      </c>
      <c r="C114" s="10" t="s">
        <v>79</v>
      </c>
      <c r="D114" s="10" t="s">
        <v>80</v>
      </c>
      <c r="E114" s="18">
        <v>42806</v>
      </c>
      <c r="F114" s="10" t="s">
        <v>516</v>
      </c>
      <c r="G114" s="10" t="s">
        <v>866</v>
      </c>
      <c r="H114" s="11" t="s">
        <v>411</v>
      </c>
    </row>
    <row r="115" spans="1:8" ht="64" x14ac:dyDescent="0.2">
      <c r="A115" s="9" t="s">
        <v>77</v>
      </c>
      <c r="B115" s="10" t="s">
        <v>91</v>
      </c>
      <c r="C115" s="10" t="s">
        <v>92</v>
      </c>
      <c r="D115" s="10" t="s">
        <v>93</v>
      </c>
      <c r="E115" s="18">
        <v>42755</v>
      </c>
      <c r="F115" s="10" t="s">
        <v>522</v>
      </c>
      <c r="G115" s="10" t="s">
        <v>866</v>
      </c>
      <c r="H115" s="11" t="s">
        <v>523</v>
      </c>
    </row>
    <row r="116" spans="1:8" ht="48" x14ac:dyDescent="0.2">
      <c r="A116" s="9" t="s">
        <v>77</v>
      </c>
      <c r="B116" s="10" t="s">
        <v>115</v>
      </c>
      <c r="C116" s="10" t="s">
        <v>116</v>
      </c>
      <c r="D116" s="10" t="s">
        <v>121</v>
      </c>
      <c r="E116" s="18">
        <v>42726</v>
      </c>
      <c r="F116" s="10" t="s">
        <v>457</v>
      </c>
      <c r="G116" s="10" t="s">
        <v>387</v>
      </c>
      <c r="H116" s="11" t="s">
        <v>677</v>
      </c>
    </row>
    <row r="117" spans="1:8" ht="365" x14ac:dyDescent="0.2">
      <c r="A117" s="9" t="s">
        <v>77</v>
      </c>
      <c r="B117" s="10" t="s">
        <v>115</v>
      </c>
      <c r="C117" s="10" t="s">
        <v>116</v>
      </c>
      <c r="D117" s="10" t="s">
        <v>120</v>
      </c>
      <c r="E117" s="18">
        <v>42726</v>
      </c>
      <c r="F117" s="10" t="s">
        <v>840</v>
      </c>
      <c r="G117" s="10" t="s">
        <v>387</v>
      </c>
      <c r="H117" s="11" t="s">
        <v>677</v>
      </c>
    </row>
    <row r="118" spans="1:8" ht="64" x14ac:dyDescent="0.2">
      <c r="A118" s="9" t="s">
        <v>77</v>
      </c>
      <c r="B118" s="10" t="s">
        <v>115</v>
      </c>
      <c r="C118" s="10" t="s">
        <v>116</v>
      </c>
      <c r="D118" s="10" t="s">
        <v>119</v>
      </c>
      <c r="E118" s="18">
        <v>42726</v>
      </c>
      <c r="F118" s="10" t="s">
        <v>458</v>
      </c>
      <c r="G118" s="10" t="s">
        <v>387</v>
      </c>
      <c r="H118" s="11" t="s">
        <v>677</v>
      </c>
    </row>
    <row r="119" spans="1:8" ht="48" x14ac:dyDescent="0.2">
      <c r="A119" s="9" t="s">
        <v>77</v>
      </c>
      <c r="B119" s="10" t="s">
        <v>115</v>
      </c>
      <c r="C119" s="10" t="s">
        <v>116</v>
      </c>
      <c r="D119" s="10" t="s">
        <v>117</v>
      </c>
      <c r="E119" s="18">
        <v>42726</v>
      </c>
      <c r="F119" s="10" t="s">
        <v>118</v>
      </c>
      <c r="G119" s="10" t="s">
        <v>387</v>
      </c>
      <c r="H119" s="11" t="s">
        <v>677</v>
      </c>
    </row>
    <row r="120" spans="1:8" ht="48" x14ac:dyDescent="0.2">
      <c r="A120" s="9" t="s">
        <v>77</v>
      </c>
      <c r="B120" s="10" t="s">
        <v>94</v>
      </c>
      <c r="C120" s="10" t="s">
        <v>95</v>
      </c>
      <c r="D120" s="10" t="s">
        <v>96</v>
      </c>
      <c r="E120" s="18">
        <v>42716</v>
      </c>
      <c r="F120" s="10" t="s">
        <v>97</v>
      </c>
      <c r="G120" s="10" t="s">
        <v>866</v>
      </c>
      <c r="H120" s="11" t="s">
        <v>524</v>
      </c>
    </row>
    <row r="121" spans="1:8" ht="64" x14ac:dyDescent="0.2">
      <c r="A121" s="9" t="s">
        <v>77</v>
      </c>
      <c r="B121" s="10" t="s">
        <v>98</v>
      </c>
      <c r="C121" s="10" t="s">
        <v>99</v>
      </c>
      <c r="D121" s="10" t="s">
        <v>100</v>
      </c>
      <c r="E121" s="18">
        <v>42680</v>
      </c>
      <c r="F121" s="10" t="s">
        <v>101</v>
      </c>
      <c r="G121" s="10" t="s">
        <v>866</v>
      </c>
      <c r="H121" s="11" t="s">
        <v>525</v>
      </c>
    </row>
    <row r="122" spans="1:8" ht="48" x14ac:dyDescent="0.2">
      <c r="A122" s="9" t="s">
        <v>1</v>
      </c>
      <c r="B122" s="10" t="s">
        <v>8</v>
      </c>
      <c r="C122" s="10" t="s">
        <v>9</v>
      </c>
      <c r="D122" s="10" t="s">
        <v>10</v>
      </c>
      <c r="E122" s="18">
        <v>42678</v>
      </c>
      <c r="F122" s="10" t="s">
        <v>11</v>
      </c>
      <c r="G122" s="10" t="s">
        <v>866</v>
      </c>
      <c r="H122" s="11" t="s">
        <v>488</v>
      </c>
    </row>
    <row r="123" spans="1:8" ht="96" x14ac:dyDescent="0.2">
      <c r="A123" s="9" t="s">
        <v>1</v>
      </c>
      <c r="B123" s="10" t="s">
        <v>5</v>
      </c>
      <c r="C123" s="10" t="s">
        <v>6</v>
      </c>
      <c r="D123" s="10" t="s">
        <v>7</v>
      </c>
      <c r="E123" s="18">
        <v>42678</v>
      </c>
      <c r="F123" s="10" t="s">
        <v>486</v>
      </c>
      <c r="G123" s="10" t="s">
        <v>866</v>
      </c>
      <c r="H123" s="11" t="s">
        <v>487</v>
      </c>
    </row>
    <row r="124" spans="1:8" ht="64" x14ac:dyDescent="0.2">
      <c r="A124" s="9" t="s">
        <v>1</v>
      </c>
      <c r="B124" s="10" t="s">
        <v>2</v>
      </c>
      <c r="C124" s="10" t="s">
        <v>3</v>
      </c>
      <c r="D124" s="10" t="s">
        <v>4</v>
      </c>
      <c r="E124" s="18">
        <v>42678</v>
      </c>
      <c r="F124" s="10" t="s">
        <v>506</v>
      </c>
      <c r="G124" s="10" t="s">
        <v>866</v>
      </c>
      <c r="H124" s="11" t="s">
        <v>507</v>
      </c>
    </row>
    <row r="125" spans="1:8" ht="80" x14ac:dyDescent="0.2">
      <c r="A125" s="9" t="s">
        <v>77</v>
      </c>
      <c r="B125" s="10" t="s">
        <v>108</v>
      </c>
      <c r="C125" s="10" t="s">
        <v>109</v>
      </c>
      <c r="D125" s="10" t="s">
        <v>110</v>
      </c>
      <c r="E125" s="18">
        <v>42662</v>
      </c>
      <c r="F125" s="10" t="s">
        <v>423</v>
      </c>
      <c r="G125" s="10" t="s">
        <v>866</v>
      </c>
      <c r="H125" s="11" t="s">
        <v>528</v>
      </c>
    </row>
    <row r="126" spans="1:8" ht="80" x14ac:dyDescent="0.2">
      <c r="A126" s="9" t="s">
        <v>77</v>
      </c>
      <c r="B126" s="10" t="s">
        <v>104</v>
      </c>
      <c r="C126" s="10" t="s">
        <v>105</v>
      </c>
      <c r="D126" s="10" t="s">
        <v>106</v>
      </c>
      <c r="E126" s="18">
        <v>42662</v>
      </c>
      <c r="F126" s="10" t="s">
        <v>107</v>
      </c>
      <c r="G126" s="10" t="s">
        <v>866</v>
      </c>
      <c r="H126" s="11" t="s">
        <v>527</v>
      </c>
    </row>
    <row r="127" spans="1:8" ht="80" x14ac:dyDescent="0.2">
      <c r="A127" s="9" t="s">
        <v>77</v>
      </c>
      <c r="B127" s="10" t="s">
        <v>102</v>
      </c>
      <c r="C127" s="10" t="s">
        <v>103</v>
      </c>
      <c r="D127" s="10" t="s">
        <v>390</v>
      </c>
      <c r="E127" s="18">
        <v>42662</v>
      </c>
      <c r="F127" s="10" t="s">
        <v>391</v>
      </c>
      <c r="G127" s="10" t="s">
        <v>866</v>
      </c>
      <c r="H127" s="11" t="s">
        <v>526</v>
      </c>
    </row>
    <row r="128" spans="1:8" ht="144" x14ac:dyDescent="0.2">
      <c r="A128" s="9" t="s">
        <v>1</v>
      </c>
      <c r="B128" s="10" t="s">
        <v>12</v>
      </c>
      <c r="C128" s="10" t="s">
        <v>13</v>
      </c>
      <c r="D128" s="10" t="s">
        <v>14</v>
      </c>
      <c r="E128" s="18">
        <v>42649</v>
      </c>
      <c r="F128" s="10" t="s">
        <v>489</v>
      </c>
      <c r="G128" s="10" t="s">
        <v>866</v>
      </c>
      <c r="H128" s="11" t="s">
        <v>490</v>
      </c>
    </row>
    <row r="129" spans="1:8" ht="64" x14ac:dyDescent="0.2">
      <c r="A129" s="9" t="s">
        <v>1</v>
      </c>
      <c r="B129" s="10" t="s">
        <v>15</v>
      </c>
      <c r="C129" s="10" t="s">
        <v>16</v>
      </c>
      <c r="D129" s="10" t="s">
        <v>17</v>
      </c>
      <c r="E129" s="18">
        <v>42621</v>
      </c>
      <c r="F129" s="10" t="s">
        <v>491</v>
      </c>
      <c r="G129" s="10" t="s">
        <v>866</v>
      </c>
      <c r="H129" s="11" t="s">
        <v>492</v>
      </c>
    </row>
    <row r="130" spans="1:8" ht="64" x14ac:dyDescent="0.2">
      <c r="A130" s="9" t="s">
        <v>77</v>
      </c>
      <c r="B130" s="10" t="s">
        <v>111</v>
      </c>
      <c r="C130" s="10" t="s">
        <v>112</v>
      </c>
      <c r="D130" s="10" t="s">
        <v>113</v>
      </c>
      <c r="E130" s="18">
        <v>42613</v>
      </c>
      <c r="F130" s="10" t="s">
        <v>114</v>
      </c>
      <c r="G130" s="10" t="s">
        <v>866</v>
      </c>
      <c r="H130" s="11" t="s">
        <v>683</v>
      </c>
    </row>
    <row r="131" spans="1:8" ht="144" x14ac:dyDescent="0.2">
      <c r="A131" s="9" t="s">
        <v>77</v>
      </c>
      <c r="B131" s="10" t="s">
        <v>122</v>
      </c>
      <c r="C131" s="10" t="s">
        <v>123</v>
      </c>
      <c r="D131" s="10" t="s">
        <v>124</v>
      </c>
      <c r="E131" s="18">
        <v>42566</v>
      </c>
      <c r="F131" s="10" t="s">
        <v>529</v>
      </c>
      <c r="G131" s="10" t="s">
        <v>866</v>
      </c>
      <c r="H131" s="11" t="s">
        <v>530</v>
      </c>
    </row>
    <row r="132" spans="1:8" ht="64" x14ac:dyDescent="0.2">
      <c r="A132" s="9" t="s">
        <v>1</v>
      </c>
      <c r="B132" s="10" t="s">
        <v>18</v>
      </c>
      <c r="C132" s="10" t="s">
        <v>19</v>
      </c>
      <c r="D132" s="10" t="s">
        <v>20</v>
      </c>
      <c r="E132" s="18">
        <v>42549</v>
      </c>
      <c r="F132" s="10" t="s">
        <v>493</v>
      </c>
      <c r="G132" s="10" t="s">
        <v>866</v>
      </c>
      <c r="H132" s="11" t="s">
        <v>494</v>
      </c>
    </row>
    <row r="133" spans="1:8" ht="64" x14ac:dyDescent="0.2">
      <c r="A133" s="9" t="s">
        <v>1</v>
      </c>
      <c r="B133" s="10" t="s">
        <v>35</v>
      </c>
      <c r="C133" s="10" t="s">
        <v>36</v>
      </c>
      <c r="D133" s="10" t="s">
        <v>37</v>
      </c>
      <c r="E133" s="18">
        <v>42547</v>
      </c>
      <c r="F133" s="10" t="s">
        <v>495</v>
      </c>
      <c r="G133" s="10" t="s">
        <v>866</v>
      </c>
      <c r="H133" s="11" t="s">
        <v>496</v>
      </c>
    </row>
    <row r="134" spans="1:8" ht="128" x14ac:dyDescent="0.2">
      <c r="A134" s="9" t="s">
        <v>77</v>
      </c>
      <c r="B134" s="10" t="s">
        <v>81</v>
      </c>
      <c r="C134" s="10" t="s">
        <v>82</v>
      </c>
      <c r="D134" s="10" t="s">
        <v>83</v>
      </c>
      <c r="E134" s="18">
        <v>42524</v>
      </c>
      <c r="F134" s="10" t="s">
        <v>517</v>
      </c>
      <c r="G134" s="10" t="s">
        <v>866</v>
      </c>
      <c r="H134" s="11" t="s">
        <v>518</v>
      </c>
    </row>
    <row r="135" spans="1:8" ht="64" x14ac:dyDescent="0.2">
      <c r="A135" s="9" t="s">
        <v>77</v>
      </c>
      <c r="B135" s="10" t="s">
        <v>84</v>
      </c>
      <c r="C135" s="10" t="s">
        <v>85</v>
      </c>
      <c r="D135" s="10" t="s">
        <v>86</v>
      </c>
      <c r="E135" s="18">
        <v>42515</v>
      </c>
      <c r="F135" s="10" t="s">
        <v>87</v>
      </c>
      <c r="G135" s="10" t="s">
        <v>866</v>
      </c>
      <c r="H135" s="11" t="s">
        <v>519</v>
      </c>
    </row>
    <row r="136" spans="1:8" ht="64" x14ac:dyDescent="0.2">
      <c r="A136" s="9" t="s">
        <v>77</v>
      </c>
      <c r="B136" s="10" t="s">
        <v>193</v>
      </c>
      <c r="C136" s="10" t="s">
        <v>194</v>
      </c>
      <c r="D136" s="10" t="s">
        <v>195</v>
      </c>
      <c r="E136" s="18">
        <v>42481</v>
      </c>
      <c r="F136" s="10" t="s">
        <v>531</v>
      </c>
      <c r="G136" s="10" t="s">
        <v>866</v>
      </c>
      <c r="H136" s="11" t="s">
        <v>196</v>
      </c>
    </row>
    <row r="137" spans="1:8" ht="96" x14ac:dyDescent="0.2">
      <c r="A137" s="9" t="s">
        <v>77</v>
      </c>
      <c r="B137" s="10" t="s">
        <v>197</v>
      </c>
      <c r="C137" s="10" t="s">
        <v>198</v>
      </c>
      <c r="D137" s="10" t="s">
        <v>199</v>
      </c>
      <c r="E137" s="18">
        <v>42446</v>
      </c>
      <c r="F137" s="10" t="s">
        <v>200</v>
      </c>
      <c r="G137" s="10" t="s">
        <v>866</v>
      </c>
      <c r="H137" s="11" t="s">
        <v>532</v>
      </c>
    </row>
    <row r="138" spans="1:8" ht="80" x14ac:dyDescent="0.2">
      <c r="A138" s="9" t="s">
        <v>1</v>
      </c>
      <c r="B138" s="10" t="s">
        <v>38</v>
      </c>
      <c r="C138" s="10" t="s">
        <v>39</v>
      </c>
      <c r="D138" s="10" t="s">
        <v>40</v>
      </c>
      <c r="E138" s="18">
        <v>42439</v>
      </c>
      <c r="F138" s="10" t="s">
        <v>497</v>
      </c>
      <c r="G138" s="10" t="s">
        <v>866</v>
      </c>
      <c r="H138" s="11" t="s">
        <v>753</v>
      </c>
    </row>
    <row r="139" spans="1:8" ht="48" x14ac:dyDescent="0.2">
      <c r="A139" s="9" t="s">
        <v>77</v>
      </c>
      <c r="B139" s="10" t="s">
        <v>201</v>
      </c>
      <c r="C139" s="10" t="s">
        <v>202</v>
      </c>
      <c r="D139" s="10" t="s">
        <v>203</v>
      </c>
      <c r="E139" s="18">
        <v>42436</v>
      </c>
      <c r="F139" s="10" t="s">
        <v>204</v>
      </c>
      <c r="G139" s="10" t="s">
        <v>866</v>
      </c>
      <c r="H139" s="11" t="s">
        <v>205</v>
      </c>
    </row>
    <row r="140" spans="1:8" ht="64" x14ac:dyDescent="0.2">
      <c r="A140" s="9" t="s">
        <v>77</v>
      </c>
      <c r="B140" s="10" t="s">
        <v>206</v>
      </c>
      <c r="C140" s="10" t="s">
        <v>207</v>
      </c>
      <c r="D140" s="10" t="s">
        <v>208</v>
      </c>
      <c r="E140" s="18">
        <v>42408</v>
      </c>
      <c r="F140" s="10" t="s">
        <v>533</v>
      </c>
      <c r="G140" s="10" t="s">
        <v>866</v>
      </c>
      <c r="H140" s="11" t="s">
        <v>413</v>
      </c>
    </row>
    <row r="141" spans="1:8" ht="96" x14ac:dyDescent="0.2">
      <c r="A141" s="9" t="s">
        <v>1</v>
      </c>
      <c r="B141" s="10" t="s">
        <v>41</v>
      </c>
      <c r="C141" s="10" t="s">
        <v>42</v>
      </c>
      <c r="D141" s="10" t="s">
        <v>43</v>
      </c>
      <c r="E141" s="18">
        <v>42404</v>
      </c>
      <c r="F141" s="10" t="s">
        <v>498</v>
      </c>
      <c r="G141" s="10" t="s">
        <v>866</v>
      </c>
      <c r="H141" s="11" t="s">
        <v>44</v>
      </c>
    </row>
    <row r="142" spans="1:8" ht="64" x14ac:dyDescent="0.2">
      <c r="A142" s="9" t="s">
        <v>77</v>
      </c>
      <c r="B142" s="10" t="s">
        <v>209</v>
      </c>
      <c r="C142" s="10" t="s">
        <v>210</v>
      </c>
      <c r="D142" s="10" t="s">
        <v>211</v>
      </c>
      <c r="E142" s="18">
        <v>42397</v>
      </c>
      <c r="F142" s="10" t="s">
        <v>212</v>
      </c>
      <c r="G142" s="10" t="s">
        <v>866</v>
      </c>
      <c r="H142" s="11" t="s">
        <v>534</v>
      </c>
    </row>
    <row r="143" spans="1:8" ht="48" x14ac:dyDescent="0.2">
      <c r="A143" s="9" t="s">
        <v>77</v>
      </c>
      <c r="B143" s="10" t="s">
        <v>213</v>
      </c>
      <c r="C143" s="10" t="s">
        <v>214</v>
      </c>
      <c r="D143" s="10" t="s">
        <v>221</v>
      </c>
      <c r="E143" s="18">
        <v>42396</v>
      </c>
      <c r="F143" s="10" t="s">
        <v>222</v>
      </c>
      <c r="G143" s="10" t="s">
        <v>866</v>
      </c>
      <c r="H143" s="11" t="s">
        <v>220</v>
      </c>
    </row>
    <row r="144" spans="1:8" ht="48" x14ac:dyDescent="0.2">
      <c r="A144" s="9" t="s">
        <v>77</v>
      </c>
      <c r="B144" s="10" t="s">
        <v>213</v>
      </c>
      <c r="C144" s="10" t="s">
        <v>214</v>
      </c>
      <c r="D144" s="10" t="s">
        <v>219</v>
      </c>
      <c r="E144" s="18">
        <v>42396</v>
      </c>
      <c r="F144" s="10" t="s">
        <v>620</v>
      </c>
      <c r="G144" s="10" t="s">
        <v>866</v>
      </c>
      <c r="H144" s="11" t="s">
        <v>220</v>
      </c>
    </row>
    <row r="145" spans="1:8" ht="64" x14ac:dyDescent="0.2">
      <c r="A145" s="9" t="s">
        <v>77</v>
      </c>
      <c r="B145" s="10" t="s">
        <v>213</v>
      </c>
      <c r="C145" s="10" t="s">
        <v>214</v>
      </c>
      <c r="D145" s="10" t="s">
        <v>217</v>
      </c>
      <c r="E145" s="18">
        <v>42396</v>
      </c>
      <c r="F145" s="10" t="s">
        <v>218</v>
      </c>
      <c r="G145" s="10" t="s">
        <v>866</v>
      </c>
      <c r="H145" s="11" t="s">
        <v>619</v>
      </c>
    </row>
    <row r="146" spans="1:8" ht="64" x14ac:dyDescent="0.2">
      <c r="A146" s="9" t="s">
        <v>77</v>
      </c>
      <c r="B146" s="10" t="s">
        <v>213</v>
      </c>
      <c r="C146" s="10" t="s">
        <v>214</v>
      </c>
      <c r="D146" s="10" t="s">
        <v>215</v>
      </c>
      <c r="E146" s="18">
        <v>42396</v>
      </c>
      <c r="F146" s="10" t="s">
        <v>216</v>
      </c>
      <c r="G146" s="10" t="s">
        <v>866</v>
      </c>
      <c r="H146" s="11" t="s">
        <v>619</v>
      </c>
    </row>
    <row r="147" spans="1:8" ht="80" x14ac:dyDescent="0.2">
      <c r="A147" s="9" t="s">
        <v>1</v>
      </c>
      <c r="B147" s="10" t="s">
        <v>45</v>
      </c>
      <c r="C147" s="10" t="s">
        <v>46</v>
      </c>
      <c r="D147" s="10" t="s">
        <v>47</v>
      </c>
      <c r="E147" s="18">
        <v>42376</v>
      </c>
      <c r="F147" s="10" t="s">
        <v>499</v>
      </c>
      <c r="G147" s="10" t="s">
        <v>866</v>
      </c>
      <c r="H147" s="11" t="s">
        <v>500</v>
      </c>
    </row>
    <row r="148" spans="1:8" ht="64" x14ac:dyDescent="0.2">
      <c r="A148" s="9" t="s">
        <v>1</v>
      </c>
      <c r="B148" s="10" t="s">
        <v>48</v>
      </c>
      <c r="C148" s="10" t="s">
        <v>49</v>
      </c>
      <c r="D148" s="10" t="s">
        <v>412</v>
      </c>
      <c r="E148" s="18">
        <v>42360</v>
      </c>
      <c r="F148" s="10" t="s">
        <v>501</v>
      </c>
      <c r="G148" s="10" t="s">
        <v>866</v>
      </c>
      <c r="H148" s="11" t="s">
        <v>754</v>
      </c>
    </row>
    <row r="149" spans="1:8" ht="80" x14ac:dyDescent="0.2">
      <c r="A149" s="9" t="s">
        <v>77</v>
      </c>
      <c r="B149" s="10" t="s">
        <v>223</v>
      </c>
      <c r="C149" s="10" t="s">
        <v>224</v>
      </c>
      <c r="D149" s="10" t="s">
        <v>225</v>
      </c>
      <c r="E149" s="18">
        <v>42347</v>
      </c>
      <c r="F149" s="10" t="s">
        <v>535</v>
      </c>
      <c r="G149" s="10" t="s">
        <v>866</v>
      </c>
      <c r="H149" s="11" t="s">
        <v>536</v>
      </c>
    </row>
    <row r="150" spans="1:8" ht="64" x14ac:dyDescent="0.2">
      <c r="A150" s="9" t="s">
        <v>77</v>
      </c>
      <c r="B150" s="10" t="s">
        <v>132</v>
      </c>
      <c r="C150" s="10" t="s">
        <v>133</v>
      </c>
      <c r="D150" s="10" t="s">
        <v>139</v>
      </c>
      <c r="E150" s="18">
        <v>42311</v>
      </c>
      <c r="F150" s="10" t="s">
        <v>140</v>
      </c>
      <c r="G150" s="10" t="s">
        <v>866</v>
      </c>
      <c r="H150" s="11" t="s">
        <v>683</v>
      </c>
    </row>
    <row r="151" spans="1:8" ht="64" x14ac:dyDescent="0.2">
      <c r="A151" s="9" t="s">
        <v>77</v>
      </c>
      <c r="B151" s="10" t="s">
        <v>132</v>
      </c>
      <c r="C151" s="10" t="s">
        <v>133</v>
      </c>
      <c r="D151" s="10" t="s">
        <v>137</v>
      </c>
      <c r="E151" s="18">
        <v>42311</v>
      </c>
      <c r="F151" s="10" t="s">
        <v>138</v>
      </c>
      <c r="G151" s="10" t="s">
        <v>866</v>
      </c>
      <c r="H151" s="11" t="s">
        <v>683</v>
      </c>
    </row>
    <row r="152" spans="1:8" ht="64" x14ac:dyDescent="0.2">
      <c r="A152" s="9" t="s">
        <v>77</v>
      </c>
      <c r="B152" s="10" t="s">
        <v>132</v>
      </c>
      <c r="C152" s="10" t="s">
        <v>133</v>
      </c>
      <c r="D152" s="10" t="s">
        <v>135</v>
      </c>
      <c r="E152" s="18">
        <v>42311</v>
      </c>
      <c r="F152" s="10" t="s">
        <v>136</v>
      </c>
      <c r="G152" s="10" t="s">
        <v>866</v>
      </c>
      <c r="H152" s="11" t="s">
        <v>683</v>
      </c>
    </row>
    <row r="153" spans="1:8" ht="96" x14ac:dyDescent="0.2">
      <c r="A153" s="9" t="s">
        <v>77</v>
      </c>
      <c r="B153" s="10" t="s">
        <v>132</v>
      </c>
      <c r="C153" s="10" t="s">
        <v>133</v>
      </c>
      <c r="D153" s="10" t="s">
        <v>134</v>
      </c>
      <c r="E153" s="18">
        <v>42311</v>
      </c>
      <c r="F153" s="10" t="s">
        <v>461</v>
      </c>
      <c r="G153" s="10" t="s">
        <v>385</v>
      </c>
      <c r="H153" s="11" t="s">
        <v>792</v>
      </c>
    </row>
    <row r="154" spans="1:8" ht="80" x14ac:dyDescent="0.2">
      <c r="A154" s="9" t="s">
        <v>77</v>
      </c>
      <c r="B154" s="10" t="s">
        <v>129</v>
      </c>
      <c r="C154" s="10" t="s">
        <v>130</v>
      </c>
      <c r="D154" s="10" t="s">
        <v>131</v>
      </c>
      <c r="E154" s="18">
        <v>42282</v>
      </c>
      <c r="F154" s="10" t="s">
        <v>763</v>
      </c>
      <c r="G154" s="10" t="s">
        <v>387</v>
      </c>
      <c r="H154" s="11" t="s">
        <v>764</v>
      </c>
    </row>
    <row r="155" spans="1:8" ht="64" x14ac:dyDescent="0.2">
      <c r="A155" s="9" t="s">
        <v>1</v>
      </c>
      <c r="B155" s="10" t="s">
        <v>50</v>
      </c>
      <c r="C155" s="10" t="s">
        <v>51</v>
      </c>
      <c r="D155" s="10" t="s">
        <v>52</v>
      </c>
      <c r="E155" s="18">
        <v>42251</v>
      </c>
      <c r="F155" s="10" t="s">
        <v>53</v>
      </c>
      <c r="G155" s="10" t="s">
        <v>866</v>
      </c>
      <c r="H155" s="11" t="s">
        <v>502</v>
      </c>
    </row>
    <row r="156" spans="1:8" ht="64" x14ac:dyDescent="0.2">
      <c r="A156" s="9" t="s">
        <v>1</v>
      </c>
      <c r="B156" s="10" t="s">
        <v>75</v>
      </c>
      <c r="C156" s="10" t="s">
        <v>642</v>
      </c>
      <c r="D156" s="10" t="s">
        <v>76</v>
      </c>
      <c r="E156" s="18">
        <v>42237</v>
      </c>
      <c r="F156" s="10" t="s">
        <v>474</v>
      </c>
      <c r="G156" s="10" t="s">
        <v>866</v>
      </c>
      <c r="H156" s="11" t="s">
        <v>793</v>
      </c>
    </row>
    <row r="157" spans="1:8" ht="128" x14ac:dyDescent="0.2">
      <c r="A157" s="9" t="s">
        <v>1</v>
      </c>
      <c r="B157" s="10" t="s">
        <v>54</v>
      </c>
      <c r="C157" s="10" t="s">
        <v>55</v>
      </c>
      <c r="D157" s="10" t="s">
        <v>56</v>
      </c>
      <c r="E157" s="18">
        <v>42194</v>
      </c>
      <c r="F157" s="10" t="s">
        <v>503</v>
      </c>
      <c r="G157" s="10" t="s">
        <v>866</v>
      </c>
      <c r="H157" s="11" t="s">
        <v>504</v>
      </c>
    </row>
    <row r="158" spans="1:8" ht="64" x14ac:dyDescent="0.2">
      <c r="A158" s="9" t="s">
        <v>77</v>
      </c>
      <c r="B158" s="10" t="s">
        <v>88</v>
      </c>
      <c r="C158" s="10" t="s">
        <v>89</v>
      </c>
      <c r="D158" s="10" t="s">
        <v>90</v>
      </c>
      <c r="E158" s="18">
        <v>42179</v>
      </c>
      <c r="F158" s="10" t="s">
        <v>520</v>
      </c>
      <c r="G158" s="10" t="s">
        <v>866</v>
      </c>
      <c r="H158" s="11" t="s">
        <v>521</v>
      </c>
    </row>
    <row r="159" spans="1:8" ht="80" x14ac:dyDescent="0.2">
      <c r="A159" s="9" t="s">
        <v>77</v>
      </c>
      <c r="B159" s="10" t="s">
        <v>226</v>
      </c>
      <c r="C159" s="10" t="s">
        <v>227</v>
      </c>
      <c r="D159" s="10" t="s">
        <v>228</v>
      </c>
      <c r="E159" s="18">
        <v>42163</v>
      </c>
      <c r="F159" s="10" t="s">
        <v>539</v>
      </c>
      <c r="G159" s="10" t="s">
        <v>866</v>
      </c>
      <c r="H159" s="11" t="s">
        <v>540</v>
      </c>
    </row>
    <row r="160" spans="1:8" ht="80" x14ac:dyDescent="0.2">
      <c r="A160" s="9" t="s">
        <v>1</v>
      </c>
      <c r="B160" s="10" t="s">
        <v>71</v>
      </c>
      <c r="C160" s="10" t="s">
        <v>72</v>
      </c>
      <c r="D160" s="10" t="s">
        <v>73</v>
      </c>
      <c r="E160" s="18">
        <v>42160</v>
      </c>
      <c r="F160" s="10" t="s">
        <v>74</v>
      </c>
      <c r="G160" s="10" t="s">
        <v>866</v>
      </c>
      <c r="H160" s="11" t="s">
        <v>505</v>
      </c>
    </row>
    <row r="161" spans="1:8" ht="48" x14ac:dyDescent="0.2">
      <c r="A161" s="9" t="s">
        <v>77</v>
      </c>
      <c r="B161" s="10" t="s">
        <v>141</v>
      </c>
      <c r="C161" s="10" t="s">
        <v>142</v>
      </c>
      <c r="D161" s="10" t="s">
        <v>429</v>
      </c>
      <c r="E161" s="18">
        <v>42152</v>
      </c>
      <c r="F161" s="10" t="s">
        <v>430</v>
      </c>
      <c r="G161" s="10" t="s">
        <v>866</v>
      </c>
      <c r="H161" s="11" t="s">
        <v>229</v>
      </c>
    </row>
    <row r="162" spans="1:8" ht="32" x14ac:dyDescent="0.2">
      <c r="A162" s="9" t="s">
        <v>77</v>
      </c>
      <c r="B162" s="10" t="s">
        <v>141</v>
      </c>
      <c r="C162" s="10" t="s">
        <v>142</v>
      </c>
      <c r="D162" s="10" t="s">
        <v>428</v>
      </c>
      <c r="E162" s="18">
        <v>42152</v>
      </c>
      <c r="F162" s="10" t="s">
        <v>393</v>
      </c>
      <c r="G162" s="10" t="s">
        <v>866</v>
      </c>
      <c r="H162" s="11" t="s">
        <v>229</v>
      </c>
    </row>
    <row r="163" spans="1:8" ht="32" x14ac:dyDescent="0.2">
      <c r="A163" s="9" t="s">
        <v>77</v>
      </c>
      <c r="B163" s="10" t="s">
        <v>141</v>
      </c>
      <c r="C163" s="10" t="s">
        <v>142</v>
      </c>
      <c r="D163" s="10" t="s">
        <v>427</v>
      </c>
      <c r="E163" s="18">
        <v>42152</v>
      </c>
      <c r="F163" s="10" t="s">
        <v>230</v>
      </c>
      <c r="G163" s="10" t="s">
        <v>866</v>
      </c>
      <c r="H163" s="11" t="s">
        <v>229</v>
      </c>
    </row>
    <row r="164" spans="1:8" ht="48" x14ac:dyDescent="0.2">
      <c r="A164" s="9" t="s">
        <v>77</v>
      </c>
      <c r="B164" s="10" t="s">
        <v>141</v>
      </c>
      <c r="C164" s="10" t="s">
        <v>142</v>
      </c>
      <c r="D164" s="10" t="s">
        <v>426</v>
      </c>
      <c r="E164" s="18">
        <v>42152</v>
      </c>
      <c r="F164" s="10" t="s">
        <v>231</v>
      </c>
      <c r="G164" s="10" t="s">
        <v>866</v>
      </c>
      <c r="H164" s="11" t="s">
        <v>229</v>
      </c>
    </row>
    <row r="165" spans="1:8" ht="192" x14ac:dyDescent="0.2">
      <c r="A165" s="9" t="s">
        <v>77</v>
      </c>
      <c r="B165" s="10" t="s">
        <v>141</v>
      </c>
      <c r="C165" s="10" t="s">
        <v>142</v>
      </c>
      <c r="D165" s="10" t="s">
        <v>425</v>
      </c>
      <c r="E165" s="18">
        <v>42152</v>
      </c>
      <c r="F165" s="10" t="s">
        <v>608</v>
      </c>
      <c r="G165" s="10" t="s">
        <v>866</v>
      </c>
      <c r="H165" s="11" t="s">
        <v>609</v>
      </c>
    </row>
    <row r="166" spans="1:8" ht="144" x14ac:dyDescent="0.2">
      <c r="A166" s="9" t="s">
        <v>77</v>
      </c>
      <c r="B166" s="10" t="s">
        <v>141</v>
      </c>
      <c r="C166" s="10" t="s">
        <v>142</v>
      </c>
      <c r="D166" s="10" t="s">
        <v>424</v>
      </c>
      <c r="E166" s="18">
        <v>42152</v>
      </c>
      <c r="F166" s="10" t="s">
        <v>143</v>
      </c>
      <c r="G166" s="10" t="s">
        <v>866</v>
      </c>
      <c r="H166" s="11" t="s">
        <v>607</v>
      </c>
    </row>
    <row r="167" spans="1:8" ht="128" x14ac:dyDescent="0.2">
      <c r="A167" s="9" t="s">
        <v>77</v>
      </c>
      <c r="B167" s="10" t="s">
        <v>141</v>
      </c>
      <c r="C167" s="10" t="s">
        <v>142</v>
      </c>
      <c r="D167" s="10" t="s">
        <v>765</v>
      </c>
      <c r="E167" s="18">
        <v>42152</v>
      </c>
      <c r="F167" s="10" t="s">
        <v>766</v>
      </c>
      <c r="G167" s="10" t="s">
        <v>387</v>
      </c>
      <c r="H167" s="11" t="s">
        <v>872</v>
      </c>
    </row>
    <row r="168" spans="1:8" ht="176" x14ac:dyDescent="0.2">
      <c r="A168" s="9" t="s">
        <v>77</v>
      </c>
      <c r="B168" s="10" t="s">
        <v>141</v>
      </c>
      <c r="C168" s="10" t="s">
        <v>142</v>
      </c>
      <c r="D168" s="10" t="s">
        <v>767</v>
      </c>
      <c r="E168" s="18">
        <v>42152</v>
      </c>
      <c r="F168" s="10" t="s">
        <v>768</v>
      </c>
      <c r="G168" s="10" t="s">
        <v>387</v>
      </c>
      <c r="H168" s="11" t="s">
        <v>952</v>
      </c>
    </row>
    <row r="169" spans="1:8" ht="64" x14ac:dyDescent="0.2">
      <c r="A169" s="9" t="s">
        <v>1</v>
      </c>
      <c r="B169" s="10" t="s">
        <v>57</v>
      </c>
      <c r="C169" s="10" t="s">
        <v>58</v>
      </c>
      <c r="D169" s="10" t="s">
        <v>59</v>
      </c>
      <c r="E169" s="18">
        <v>42047</v>
      </c>
      <c r="F169" s="10" t="s">
        <v>60</v>
      </c>
      <c r="G169" s="10" t="s">
        <v>866</v>
      </c>
      <c r="H169" s="11" t="s">
        <v>478</v>
      </c>
    </row>
    <row r="170" spans="1:8" ht="64" x14ac:dyDescent="0.2">
      <c r="A170" s="9" t="s">
        <v>1</v>
      </c>
      <c r="B170" s="10" t="s">
        <v>61</v>
      </c>
      <c r="C170" s="10" t="s">
        <v>62</v>
      </c>
      <c r="D170" s="10" t="s">
        <v>63</v>
      </c>
      <c r="E170" s="18">
        <v>42046</v>
      </c>
      <c r="F170" s="10" t="s">
        <v>431</v>
      </c>
      <c r="G170" s="10" t="s">
        <v>866</v>
      </c>
      <c r="H170" s="11" t="s">
        <v>479</v>
      </c>
    </row>
    <row r="171" spans="1:8" ht="112" x14ac:dyDescent="0.2">
      <c r="A171" s="9" t="s">
        <v>1</v>
      </c>
      <c r="B171" s="10" t="s">
        <v>64</v>
      </c>
      <c r="C171" s="10" t="s">
        <v>65</v>
      </c>
      <c r="D171" s="10" t="s">
        <v>66</v>
      </c>
      <c r="E171" s="18">
        <v>41990</v>
      </c>
      <c r="F171" s="10" t="s">
        <v>67</v>
      </c>
      <c r="G171" s="10" t="s">
        <v>866</v>
      </c>
      <c r="H171" s="11" t="s">
        <v>480</v>
      </c>
    </row>
    <row r="172" spans="1:8" ht="96" x14ac:dyDescent="0.2">
      <c r="A172" s="9" t="s">
        <v>77</v>
      </c>
      <c r="B172" s="10" t="s">
        <v>232</v>
      </c>
      <c r="C172" s="10" t="s">
        <v>233</v>
      </c>
      <c r="D172" s="10" t="s">
        <v>234</v>
      </c>
      <c r="E172" s="18">
        <v>41983</v>
      </c>
      <c r="F172" s="10" t="s">
        <v>553</v>
      </c>
      <c r="G172" s="10" t="s">
        <v>866</v>
      </c>
      <c r="H172" s="11" t="s">
        <v>554</v>
      </c>
    </row>
    <row r="173" spans="1:8" ht="96" x14ac:dyDescent="0.2">
      <c r="A173" s="9" t="s">
        <v>77</v>
      </c>
      <c r="B173" s="10" t="s">
        <v>232</v>
      </c>
      <c r="C173" s="10" t="s">
        <v>233</v>
      </c>
      <c r="D173" s="10" t="s">
        <v>234</v>
      </c>
      <c r="E173" s="18">
        <v>41983</v>
      </c>
      <c r="F173" s="10" t="s">
        <v>555</v>
      </c>
      <c r="G173" s="10" t="s">
        <v>866</v>
      </c>
      <c r="H173" s="11" t="s">
        <v>554</v>
      </c>
    </row>
    <row r="174" spans="1:8" ht="96" x14ac:dyDescent="0.2">
      <c r="A174" s="9" t="s">
        <v>77</v>
      </c>
      <c r="B174" s="10" t="s">
        <v>232</v>
      </c>
      <c r="C174" s="10" t="s">
        <v>233</v>
      </c>
      <c r="D174" s="10" t="s">
        <v>234</v>
      </c>
      <c r="E174" s="18">
        <v>41983</v>
      </c>
      <c r="F174" s="10" t="s">
        <v>556</v>
      </c>
      <c r="G174" s="10" t="s">
        <v>866</v>
      </c>
      <c r="H174" s="11" t="s">
        <v>554</v>
      </c>
    </row>
    <row r="175" spans="1:8" ht="96" x14ac:dyDescent="0.2">
      <c r="A175" s="9" t="s">
        <v>77</v>
      </c>
      <c r="B175" s="10" t="s">
        <v>232</v>
      </c>
      <c r="C175" s="10" t="s">
        <v>233</v>
      </c>
      <c r="D175" s="10" t="s">
        <v>234</v>
      </c>
      <c r="E175" s="18">
        <v>41983</v>
      </c>
      <c r="F175" s="10" t="s">
        <v>557</v>
      </c>
      <c r="G175" s="10" t="s">
        <v>866</v>
      </c>
      <c r="H175" s="11" t="s">
        <v>554</v>
      </c>
    </row>
    <row r="176" spans="1:8" ht="96" x14ac:dyDescent="0.2">
      <c r="A176" s="9" t="s">
        <v>77</v>
      </c>
      <c r="B176" s="10" t="s">
        <v>232</v>
      </c>
      <c r="C176" s="10" t="s">
        <v>233</v>
      </c>
      <c r="D176" s="10" t="s">
        <v>234</v>
      </c>
      <c r="E176" s="18">
        <v>41983</v>
      </c>
      <c r="F176" s="10" t="s">
        <v>235</v>
      </c>
      <c r="G176" s="10" t="s">
        <v>866</v>
      </c>
      <c r="H176" s="11" t="s">
        <v>554</v>
      </c>
    </row>
    <row r="177" spans="1:8" ht="96" x14ac:dyDescent="0.2">
      <c r="A177" s="9" t="s">
        <v>77</v>
      </c>
      <c r="B177" s="10" t="s">
        <v>232</v>
      </c>
      <c r="C177" s="10" t="s">
        <v>233</v>
      </c>
      <c r="D177" s="10" t="s">
        <v>234</v>
      </c>
      <c r="E177" s="18">
        <v>41983</v>
      </c>
      <c r="F177" s="10" t="s">
        <v>558</v>
      </c>
      <c r="G177" s="10" t="s">
        <v>866</v>
      </c>
      <c r="H177" s="11" t="s">
        <v>554</v>
      </c>
    </row>
    <row r="178" spans="1:8" ht="96" x14ac:dyDescent="0.2">
      <c r="A178" s="9" t="s">
        <v>77</v>
      </c>
      <c r="B178" s="10" t="s">
        <v>232</v>
      </c>
      <c r="C178" s="10" t="s">
        <v>233</v>
      </c>
      <c r="D178" s="10" t="s">
        <v>234</v>
      </c>
      <c r="E178" s="18">
        <v>41983</v>
      </c>
      <c r="F178" s="10" t="s">
        <v>236</v>
      </c>
      <c r="G178" s="10" t="s">
        <v>866</v>
      </c>
      <c r="H178" s="11" t="s">
        <v>554</v>
      </c>
    </row>
    <row r="179" spans="1:8" ht="96" x14ac:dyDescent="0.2">
      <c r="A179" s="9" t="s">
        <v>77</v>
      </c>
      <c r="B179" s="10" t="s">
        <v>232</v>
      </c>
      <c r="C179" s="10" t="s">
        <v>233</v>
      </c>
      <c r="D179" s="10" t="s">
        <v>234</v>
      </c>
      <c r="E179" s="18">
        <v>41983</v>
      </c>
      <c r="F179" s="10" t="s">
        <v>559</v>
      </c>
      <c r="G179" s="10" t="s">
        <v>866</v>
      </c>
      <c r="H179" s="11" t="s">
        <v>554</v>
      </c>
    </row>
    <row r="180" spans="1:8" ht="64" x14ac:dyDescent="0.2">
      <c r="A180" s="9" t="s">
        <v>1</v>
      </c>
      <c r="B180" s="10" t="s">
        <v>186</v>
      </c>
      <c r="C180" s="10" t="s">
        <v>187</v>
      </c>
      <c r="D180" s="10" t="s">
        <v>188</v>
      </c>
      <c r="E180" s="18">
        <v>41963</v>
      </c>
      <c r="F180" s="10" t="s">
        <v>509</v>
      </c>
      <c r="G180" s="10" t="s">
        <v>866</v>
      </c>
      <c r="H180" s="11" t="s">
        <v>189</v>
      </c>
    </row>
    <row r="181" spans="1:8" ht="80" x14ac:dyDescent="0.2">
      <c r="A181" s="9" t="s">
        <v>1</v>
      </c>
      <c r="B181" s="10" t="s">
        <v>190</v>
      </c>
      <c r="C181" s="10" t="s">
        <v>389</v>
      </c>
      <c r="D181" s="10" t="s">
        <v>191</v>
      </c>
      <c r="E181" s="18">
        <v>41963</v>
      </c>
      <c r="F181" s="10" t="s">
        <v>508</v>
      </c>
      <c r="G181" s="10" t="s">
        <v>866</v>
      </c>
      <c r="H181" s="11" t="s">
        <v>192</v>
      </c>
    </row>
    <row r="182" spans="1:8" ht="32" x14ac:dyDescent="0.2">
      <c r="A182" s="9" t="s">
        <v>77</v>
      </c>
      <c r="B182" s="10" t="s">
        <v>237</v>
      </c>
      <c r="C182" s="10" t="s">
        <v>238</v>
      </c>
      <c r="D182" s="10" t="s">
        <v>239</v>
      </c>
      <c r="E182" s="18">
        <v>41922</v>
      </c>
      <c r="F182" s="10" t="s">
        <v>240</v>
      </c>
      <c r="G182" s="10" t="s">
        <v>866</v>
      </c>
      <c r="H182" s="11" t="s">
        <v>241</v>
      </c>
    </row>
    <row r="183" spans="1:8" ht="64" x14ac:dyDescent="0.2">
      <c r="A183" s="9" t="s">
        <v>1</v>
      </c>
      <c r="B183" s="10" t="s">
        <v>68</v>
      </c>
      <c r="C183" s="10" t="s">
        <v>69</v>
      </c>
      <c r="D183" s="10" t="s">
        <v>70</v>
      </c>
      <c r="E183" s="18">
        <v>41884</v>
      </c>
      <c r="F183" s="10" t="s">
        <v>432</v>
      </c>
      <c r="G183" s="10" t="s">
        <v>866</v>
      </c>
      <c r="H183" s="11" t="s">
        <v>481</v>
      </c>
    </row>
    <row r="184" spans="1:8" ht="32" x14ac:dyDescent="0.2">
      <c r="A184" s="9" t="s">
        <v>77</v>
      </c>
      <c r="B184" s="10" t="s">
        <v>242</v>
      </c>
      <c r="C184" s="10" t="s">
        <v>243</v>
      </c>
      <c r="D184" s="10" t="s">
        <v>244</v>
      </c>
      <c r="E184" s="18">
        <v>41866</v>
      </c>
      <c r="F184" s="10" t="s">
        <v>414</v>
      </c>
      <c r="G184" s="10" t="s">
        <v>866</v>
      </c>
      <c r="H184" s="11" t="s">
        <v>241</v>
      </c>
    </row>
    <row r="185" spans="1:8" ht="64" x14ac:dyDescent="0.2">
      <c r="A185" s="9" t="s">
        <v>1</v>
      </c>
      <c r="B185" s="10" t="s">
        <v>28</v>
      </c>
      <c r="C185" s="10" t="s">
        <v>29</v>
      </c>
      <c r="D185" s="10" t="s">
        <v>30</v>
      </c>
      <c r="E185" s="18">
        <v>41830</v>
      </c>
      <c r="F185" s="10" t="s">
        <v>31</v>
      </c>
      <c r="G185" s="10" t="s">
        <v>866</v>
      </c>
      <c r="H185" s="11" t="s">
        <v>484</v>
      </c>
    </row>
    <row r="186" spans="1:8" ht="64" x14ac:dyDescent="0.2">
      <c r="A186" s="9" t="s">
        <v>1</v>
      </c>
      <c r="B186" s="10" t="s">
        <v>24</v>
      </c>
      <c r="C186" s="10" t="s">
        <v>25</v>
      </c>
      <c r="D186" s="10" t="s">
        <v>26</v>
      </c>
      <c r="E186" s="18">
        <v>41830</v>
      </c>
      <c r="F186" s="10" t="s">
        <v>27</v>
      </c>
      <c r="G186" s="10" t="s">
        <v>866</v>
      </c>
      <c r="H186" s="11" t="s">
        <v>483</v>
      </c>
    </row>
    <row r="187" spans="1:8" ht="64" x14ac:dyDescent="0.2">
      <c r="A187" s="9" t="s">
        <v>1</v>
      </c>
      <c r="B187" s="10" t="s">
        <v>21</v>
      </c>
      <c r="C187" s="10" t="s">
        <v>22</v>
      </c>
      <c r="D187" s="10" t="s">
        <v>23</v>
      </c>
      <c r="E187" s="18">
        <v>41830</v>
      </c>
      <c r="F187" s="10" t="s">
        <v>388</v>
      </c>
      <c r="G187" s="10" t="s">
        <v>866</v>
      </c>
      <c r="H187" s="11" t="s">
        <v>482</v>
      </c>
    </row>
    <row r="188" spans="1:8" ht="80" x14ac:dyDescent="0.2">
      <c r="A188" s="9" t="s">
        <v>982</v>
      </c>
      <c r="B188" s="10" t="s">
        <v>1036</v>
      </c>
      <c r="C188" s="10" t="s">
        <v>1037</v>
      </c>
      <c r="D188" s="10" t="s">
        <v>1038</v>
      </c>
      <c r="E188" s="18">
        <v>41816</v>
      </c>
      <c r="F188" s="10" t="s">
        <v>1039</v>
      </c>
      <c r="G188" s="10" t="s">
        <v>866</v>
      </c>
      <c r="H188" s="11" t="s">
        <v>1040</v>
      </c>
    </row>
    <row r="189" spans="1:8" ht="80" x14ac:dyDescent="0.2">
      <c r="A189" s="9" t="s">
        <v>982</v>
      </c>
      <c r="B189" s="10" t="s">
        <v>1036</v>
      </c>
      <c r="C189" s="10" t="s">
        <v>1037</v>
      </c>
      <c r="D189" s="10" t="s">
        <v>1041</v>
      </c>
      <c r="E189" s="18">
        <v>41816</v>
      </c>
      <c r="F189" s="10" t="s">
        <v>1042</v>
      </c>
      <c r="G189" s="10" t="s">
        <v>866</v>
      </c>
      <c r="H189" s="11" t="s">
        <v>1043</v>
      </c>
    </row>
    <row r="190" spans="1:8" ht="96" x14ac:dyDescent="0.2">
      <c r="A190" s="9" t="s">
        <v>982</v>
      </c>
      <c r="B190" s="10" t="s">
        <v>1036</v>
      </c>
      <c r="C190" s="10" t="s">
        <v>1037</v>
      </c>
      <c r="D190" s="10" t="s">
        <v>1044</v>
      </c>
      <c r="E190" s="18">
        <v>41816</v>
      </c>
      <c r="F190" s="10" t="s">
        <v>1045</v>
      </c>
      <c r="G190" s="10" t="s">
        <v>866</v>
      </c>
      <c r="H190" s="11" t="s">
        <v>1046</v>
      </c>
    </row>
    <row r="191" spans="1:8" ht="64" x14ac:dyDescent="0.2">
      <c r="A191" s="9" t="s">
        <v>982</v>
      </c>
      <c r="B191" s="10" t="s">
        <v>1036</v>
      </c>
      <c r="C191" s="10" t="s">
        <v>1037</v>
      </c>
      <c r="D191" s="10" t="s">
        <v>1047</v>
      </c>
      <c r="E191" s="18">
        <v>41816</v>
      </c>
      <c r="F191" s="10" t="s">
        <v>1048</v>
      </c>
      <c r="G191" s="10" t="s">
        <v>866</v>
      </c>
      <c r="H191" s="11" t="s">
        <v>1049</v>
      </c>
    </row>
    <row r="192" spans="1:8" ht="96" x14ac:dyDescent="0.2">
      <c r="A192" s="9" t="s">
        <v>982</v>
      </c>
      <c r="B192" s="10" t="s">
        <v>1036</v>
      </c>
      <c r="C192" s="10" t="s">
        <v>1037</v>
      </c>
      <c r="D192" s="10" t="s">
        <v>1050</v>
      </c>
      <c r="E192" s="18">
        <v>41816</v>
      </c>
      <c r="F192" s="10" t="s">
        <v>1051</v>
      </c>
      <c r="G192" s="10" t="s">
        <v>866</v>
      </c>
      <c r="H192" s="11" t="s">
        <v>1052</v>
      </c>
    </row>
    <row r="193" spans="1:8" ht="96" x14ac:dyDescent="0.2">
      <c r="A193" s="9" t="s">
        <v>982</v>
      </c>
      <c r="B193" s="10" t="s">
        <v>1036</v>
      </c>
      <c r="C193" s="10" t="s">
        <v>1037</v>
      </c>
      <c r="D193" s="10" t="s">
        <v>1053</v>
      </c>
      <c r="E193" s="18">
        <v>41816</v>
      </c>
      <c r="F193" s="10" t="s">
        <v>1054</v>
      </c>
      <c r="G193" s="10" t="s">
        <v>866</v>
      </c>
      <c r="H193" s="11" t="s">
        <v>1055</v>
      </c>
    </row>
    <row r="194" spans="1:8" ht="96" x14ac:dyDescent="0.2">
      <c r="A194" s="9" t="s">
        <v>982</v>
      </c>
      <c r="B194" s="10" t="s">
        <v>1036</v>
      </c>
      <c r="C194" s="10" t="s">
        <v>1037</v>
      </c>
      <c r="D194" s="10" t="s">
        <v>1056</v>
      </c>
      <c r="E194" s="18">
        <v>41816</v>
      </c>
      <c r="F194" s="10" t="s">
        <v>1057</v>
      </c>
      <c r="G194" s="10" t="s">
        <v>866</v>
      </c>
      <c r="H194" s="11" t="s">
        <v>1055</v>
      </c>
    </row>
    <row r="195" spans="1:8" ht="64" x14ac:dyDescent="0.2">
      <c r="A195" s="9" t="s">
        <v>982</v>
      </c>
      <c r="B195" s="10" t="s">
        <v>1036</v>
      </c>
      <c r="C195" s="10" t="s">
        <v>1037</v>
      </c>
      <c r="D195" s="10" t="s">
        <v>1058</v>
      </c>
      <c r="E195" s="18">
        <v>41816</v>
      </c>
      <c r="F195" s="10" t="s">
        <v>1059</v>
      </c>
      <c r="G195" s="10" t="s">
        <v>866</v>
      </c>
      <c r="H195" s="11" t="s">
        <v>1060</v>
      </c>
    </row>
    <row r="196" spans="1:8" ht="80" x14ac:dyDescent="0.2">
      <c r="A196" s="9" t="s">
        <v>982</v>
      </c>
      <c r="B196" s="10" t="s">
        <v>1036</v>
      </c>
      <c r="C196" s="10" t="s">
        <v>1037</v>
      </c>
      <c r="D196" s="10" t="s">
        <v>1061</v>
      </c>
      <c r="E196" s="18">
        <v>41816</v>
      </c>
      <c r="F196" s="10" t="s">
        <v>1062</v>
      </c>
      <c r="G196" s="10" t="s">
        <v>866</v>
      </c>
      <c r="H196" s="11" t="s">
        <v>1063</v>
      </c>
    </row>
    <row r="197" spans="1:8" ht="96" x14ac:dyDescent="0.2">
      <c r="A197" s="9" t="s">
        <v>982</v>
      </c>
      <c r="B197" s="10" t="s">
        <v>1036</v>
      </c>
      <c r="C197" s="10" t="s">
        <v>1037</v>
      </c>
      <c r="D197" s="10" t="s">
        <v>1064</v>
      </c>
      <c r="E197" s="18">
        <v>41816</v>
      </c>
      <c r="F197" s="10" t="s">
        <v>1065</v>
      </c>
      <c r="G197" s="10" t="s">
        <v>866</v>
      </c>
      <c r="H197" s="11" t="s">
        <v>1066</v>
      </c>
    </row>
    <row r="198" spans="1:8" ht="160" x14ac:dyDescent="0.2">
      <c r="A198" s="9" t="s">
        <v>982</v>
      </c>
      <c r="B198" s="10" t="s">
        <v>1036</v>
      </c>
      <c r="C198" s="10" t="s">
        <v>1037</v>
      </c>
      <c r="D198" s="10" t="s">
        <v>1067</v>
      </c>
      <c r="E198" s="18">
        <v>41816</v>
      </c>
      <c r="F198" s="10" t="s">
        <v>1068</v>
      </c>
      <c r="G198" s="10" t="s">
        <v>866</v>
      </c>
      <c r="H198" s="11" t="s">
        <v>1069</v>
      </c>
    </row>
    <row r="199" spans="1:8" ht="64" x14ac:dyDescent="0.2">
      <c r="A199" s="9" t="s">
        <v>982</v>
      </c>
      <c r="B199" s="10" t="s">
        <v>1036</v>
      </c>
      <c r="C199" s="10" t="s">
        <v>1037</v>
      </c>
      <c r="D199" s="10" t="s">
        <v>1070</v>
      </c>
      <c r="E199" s="18">
        <v>41816</v>
      </c>
      <c r="F199" s="10" t="s">
        <v>1071</v>
      </c>
      <c r="G199" s="10" t="s">
        <v>866</v>
      </c>
      <c r="H199" s="11" t="s">
        <v>1072</v>
      </c>
    </row>
    <row r="200" spans="1:8" ht="112" x14ac:dyDescent="0.2">
      <c r="A200" s="9" t="s">
        <v>982</v>
      </c>
      <c r="B200" s="10" t="s">
        <v>1036</v>
      </c>
      <c r="C200" s="10" t="s">
        <v>1037</v>
      </c>
      <c r="D200" s="10" t="s">
        <v>1073</v>
      </c>
      <c r="E200" s="18">
        <v>41816</v>
      </c>
      <c r="F200" s="10" t="s">
        <v>1074</v>
      </c>
      <c r="G200" s="10" t="s">
        <v>866</v>
      </c>
      <c r="H200" s="11" t="s">
        <v>1075</v>
      </c>
    </row>
    <row r="201" spans="1:8" ht="64" x14ac:dyDescent="0.2">
      <c r="A201" s="9" t="s">
        <v>982</v>
      </c>
      <c r="B201" s="10" t="s">
        <v>1036</v>
      </c>
      <c r="C201" s="10" t="s">
        <v>1037</v>
      </c>
      <c r="D201" s="10" t="s">
        <v>1076</v>
      </c>
      <c r="E201" s="18">
        <v>41816</v>
      </c>
      <c r="F201" s="10" t="s">
        <v>1077</v>
      </c>
      <c r="G201" s="10" t="s">
        <v>866</v>
      </c>
      <c r="H201" s="11" t="s">
        <v>1078</v>
      </c>
    </row>
    <row r="202" spans="1:8" ht="96" x14ac:dyDescent="0.2">
      <c r="A202" s="9" t="s">
        <v>982</v>
      </c>
      <c r="B202" s="10" t="s">
        <v>1036</v>
      </c>
      <c r="C202" s="10" t="s">
        <v>1037</v>
      </c>
      <c r="D202" s="10" t="s">
        <v>1079</v>
      </c>
      <c r="E202" s="18">
        <v>41816</v>
      </c>
      <c r="F202" s="10" t="s">
        <v>1080</v>
      </c>
      <c r="G202" s="10" t="s">
        <v>866</v>
      </c>
      <c r="H202" s="11" t="s">
        <v>1081</v>
      </c>
    </row>
    <row r="203" spans="1:8" ht="64" x14ac:dyDescent="0.2">
      <c r="A203" s="9" t="s">
        <v>982</v>
      </c>
      <c r="B203" s="10" t="s">
        <v>1036</v>
      </c>
      <c r="C203" s="10" t="s">
        <v>1037</v>
      </c>
      <c r="D203" s="10" t="s">
        <v>1082</v>
      </c>
      <c r="E203" s="18">
        <v>41816</v>
      </c>
      <c r="F203" s="10" t="s">
        <v>1083</v>
      </c>
      <c r="G203" s="10" t="s">
        <v>866</v>
      </c>
      <c r="H203" s="11" t="s">
        <v>1078</v>
      </c>
    </row>
    <row r="204" spans="1:8" ht="64" x14ac:dyDescent="0.2">
      <c r="A204" s="9" t="s">
        <v>982</v>
      </c>
      <c r="B204" s="10" t="s">
        <v>1036</v>
      </c>
      <c r="C204" s="10" t="s">
        <v>1037</v>
      </c>
      <c r="D204" s="10" t="s">
        <v>1084</v>
      </c>
      <c r="E204" s="18">
        <v>41816</v>
      </c>
      <c r="F204" s="10" t="s">
        <v>1085</v>
      </c>
      <c r="G204" s="10" t="s">
        <v>866</v>
      </c>
      <c r="H204" s="11" t="s">
        <v>1086</v>
      </c>
    </row>
    <row r="205" spans="1:8" ht="64" x14ac:dyDescent="0.2">
      <c r="A205" s="9" t="s">
        <v>982</v>
      </c>
      <c r="B205" s="10" t="s">
        <v>1036</v>
      </c>
      <c r="C205" s="10" t="s">
        <v>1037</v>
      </c>
      <c r="D205" s="10" t="s">
        <v>1087</v>
      </c>
      <c r="E205" s="18">
        <v>41816</v>
      </c>
      <c r="F205" s="10" t="s">
        <v>1088</v>
      </c>
      <c r="G205" s="10" t="s">
        <v>866</v>
      </c>
      <c r="H205" s="11" t="s">
        <v>1072</v>
      </c>
    </row>
    <row r="206" spans="1:8" ht="96" x14ac:dyDescent="0.2">
      <c r="A206" s="9" t="s">
        <v>982</v>
      </c>
      <c r="B206" s="10" t="s">
        <v>1036</v>
      </c>
      <c r="C206" s="10" t="s">
        <v>1037</v>
      </c>
      <c r="D206" s="10" t="s">
        <v>1089</v>
      </c>
      <c r="E206" s="18">
        <v>41816</v>
      </c>
      <c r="F206" s="10" t="s">
        <v>1090</v>
      </c>
      <c r="G206" s="10" t="s">
        <v>866</v>
      </c>
      <c r="H206" s="11" t="s">
        <v>1091</v>
      </c>
    </row>
    <row r="207" spans="1:8" ht="96" x14ac:dyDescent="0.2">
      <c r="A207" s="9" t="s">
        <v>982</v>
      </c>
      <c r="B207" s="10" t="s">
        <v>1036</v>
      </c>
      <c r="C207" s="10" t="s">
        <v>1037</v>
      </c>
      <c r="D207" s="10" t="s">
        <v>1092</v>
      </c>
      <c r="E207" s="18">
        <v>41816</v>
      </c>
      <c r="F207" s="10" t="s">
        <v>1093</v>
      </c>
      <c r="G207" s="10" t="s">
        <v>866</v>
      </c>
      <c r="H207" s="11" t="s">
        <v>1094</v>
      </c>
    </row>
    <row r="208" spans="1:8" ht="224" x14ac:dyDescent="0.2">
      <c r="A208" s="9" t="s">
        <v>982</v>
      </c>
      <c r="B208" s="10" t="s">
        <v>1036</v>
      </c>
      <c r="C208" s="10" t="s">
        <v>1037</v>
      </c>
      <c r="D208" s="10" t="s">
        <v>1095</v>
      </c>
      <c r="E208" s="18">
        <v>41816</v>
      </c>
      <c r="F208" s="10" t="s">
        <v>1096</v>
      </c>
      <c r="G208" s="10" t="s">
        <v>866</v>
      </c>
      <c r="H208" s="11" t="s">
        <v>1097</v>
      </c>
    </row>
    <row r="209" spans="1:8" ht="96" x14ac:dyDescent="0.2">
      <c r="A209" s="9" t="s">
        <v>982</v>
      </c>
      <c r="B209" s="10" t="s">
        <v>1036</v>
      </c>
      <c r="C209" s="10" t="s">
        <v>1037</v>
      </c>
      <c r="D209" s="10" t="s">
        <v>1098</v>
      </c>
      <c r="E209" s="18">
        <v>41816</v>
      </c>
      <c r="F209" s="10" t="s">
        <v>1099</v>
      </c>
      <c r="G209" s="10" t="s">
        <v>866</v>
      </c>
      <c r="H209" s="11" t="s">
        <v>1100</v>
      </c>
    </row>
    <row r="210" spans="1:8" ht="128" x14ac:dyDescent="0.2">
      <c r="A210" s="9" t="s">
        <v>982</v>
      </c>
      <c r="B210" s="10" t="s">
        <v>1036</v>
      </c>
      <c r="C210" s="10" t="s">
        <v>1037</v>
      </c>
      <c r="D210" s="10" t="s">
        <v>1101</v>
      </c>
      <c r="E210" s="18">
        <v>41816</v>
      </c>
      <c r="F210" s="10" t="s">
        <v>1102</v>
      </c>
      <c r="G210" s="10" t="s">
        <v>866</v>
      </c>
      <c r="H210" s="11" t="s">
        <v>1103</v>
      </c>
    </row>
    <row r="211" spans="1:8" ht="96" x14ac:dyDescent="0.2">
      <c r="A211" s="9" t="s">
        <v>982</v>
      </c>
      <c r="B211" s="10" t="s">
        <v>1036</v>
      </c>
      <c r="C211" s="10" t="s">
        <v>1037</v>
      </c>
      <c r="D211" s="10" t="s">
        <v>1104</v>
      </c>
      <c r="E211" s="18">
        <v>41816</v>
      </c>
      <c r="F211" s="10" t="s">
        <v>1105</v>
      </c>
      <c r="G211" s="10" t="s">
        <v>866</v>
      </c>
      <c r="H211" s="11" t="s">
        <v>1106</v>
      </c>
    </row>
    <row r="212" spans="1:8" ht="96" x14ac:dyDescent="0.2">
      <c r="A212" s="9" t="s">
        <v>982</v>
      </c>
      <c r="B212" s="10" t="s">
        <v>1036</v>
      </c>
      <c r="C212" s="10" t="s">
        <v>1037</v>
      </c>
      <c r="D212" s="10" t="s">
        <v>1107</v>
      </c>
      <c r="E212" s="18">
        <v>41816</v>
      </c>
      <c r="F212" s="10" t="s">
        <v>1108</v>
      </c>
      <c r="G212" s="10" t="s">
        <v>866</v>
      </c>
      <c r="H212" s="11" t="s">
        <v>1109</v>
      </c>
    </row>
    <row r="213" spans="1:8" ht="64" x14ac:dyDescent="0.2">
      <c r="A213" s="9" t="s">
        <v>982</v>
      </c>
      <c r="B213" s="10" t="s">
        <v>1036</v>
      </c>
      <c r="C213" s="10" t="s">
        <v>1037</v>
      </c>
      <c r="D213" s="10" t="s">
        <v>1110</v>
      </c>
      <c r="E213" s="18">
        <v>41816</v>
      </c>
      <c r="F213" s="10" t="s">
        <v>1111</v>
      </c>
      <c r="G213" s="10" t="s">
        <v>866</v>
      </c>
      <c r="H213" s="11" t="s">
        <v>1112</v>
      </c>
    </row>
    <row r="214" spans="1:8" ht="128" x14ac:dyDescent="0.2">
      <c r="A214" s="9" t="s">
        <v>982</v>
      </c>
      <c r="B214" s="10" t="s">
        <v>1036</v>
      </c>
      <c r="C214" s="10" t="s">
        <v>1037</v>
      </c>
      <c r="D214" s="10" t="s">
        <v>1113</v>
      </c>
      <c r="E214" s="18">
        <v>41816</v>
      </c>
      <c r="F214" s="10" t="s">
        <v>1114</v>
      </c>
      <c r="G214" s="10" t="s">
        <v>866</v>
      </c>
      <c r="H214" s="11" t="s">
        <v>1115</v>
      </c>
    </row>
    <row r="215" spans="1:8" ht="96" x14ac:dyDescent="0.2">
      <c r="A215" s="9" t="s">
        <v>982</v>
      </c>
      <c r="B215" s="10" t="s">
        <v>1036</v>
      </c>
      <c r="C215" s="10" t="s">
        <v>1037</v>
      </c>
      <c r="D215" s="10" t="s">
        <v>1116</v>
      </c>
      <c r="E215" s="18">
        <v>41816</v>
      </c>
      <c r="F215" s="10" t="s">
        <v>1117</v>
      </c>
      <c r="G215" s="10" t="s">
        <v>866</v>
      </c>
      <c r="H215" s="11" t="s">
        <v>1118</v>
      </c>
    </row>
    <row r="216" spans="1:8" ht="64" x14ac:dyDescent="0.2">
      <c r="A216" s="9" t="s">
        <v>982</v>
      </c>
      <c r="B216" s="10" t="s">
        <v>1036</v>
      </c>
      <c r="C216" s="10" t="s">
        <v>1037</v>
      </c>
      <c r="D216" s="10" t="s">
        <v>1119</v>
      </c>
      <c r="E216" s="18">
        <v>41816</v>
      </c>
      <c r="F216" s="10" t="s">
        <v>1120</v>
      </c>
      <c r="G216" s="10" t="s">
        <v>866</v>
      </c>
      <c r="H216" s="11" t="s">
        <v>1121</v>
      </c>
    </row>
    <row r="217" spans="1:8" ht="80" x14ac:dyDescent="0.2">
      <c r="A217" s="9" t="s">
        <v>982</v>
      </c>
      <c r="B217" s="10" t="s">
        <v>1036</v>
      </c>
      <c r="C217" s="10" t="s">
        <v>1037</v>
      </c>
      <c r="D217" s="10" t="s">
        <v>1122</v>
      </c>
      <c r="E217" s="18">
        <v>41816</v>
      </c>
      <c r="F217" s="10" t="s">
        <v>1123</v>
      </c>
      <c r="G217" s="10" t="s">
        <v>866</v>
      </c>
      <c r="H217" s="11" t="s">
        <v>1124</v>
      </c>
    </row>
    <row r="218" spans="1:8" ht="96" x14ac:dyDescent="0.2">
      <c r="A218" s="9" t="s">
        <v>982</v>
      </c>
      <c r="B218" s="10" t="s">
        <v>1036</v>
      </c>
      <c r="C218" s="10" t="s">
        <v>1037</v>
      </c>
      <c r="D218" s="10" t="s">
        <v>1125</v>
      </c>
      <c r="E218" s="18">
        <v>41816</v>
      </c>
      <c r="F218" s="10" t="s">
        <v>1126</v>
      </c>
      <c r="G218" s="10" t="s">
        <v>866</v>
      </c>
      <c r="H218" s="11" t="s">
        <v>1127</v>
      </c>
    </row>
    <row r="219" spans="1:8" ht="64" x14ac:dyDescent="0.2">
      <c r="A219" s="9" t="s">
        <v>982</v>
      </c>
      <c r="B219" s="10" t="s">
        <v>1036</v>
      </c>
      <c r="C219" s="10" t="s">
        <v>1037</v>
      </c>
      <c r="D219" s="10" t="s">
        <v>1128</v>
      </c>
      <c r="E219" s="18">
        <v>41816</v>
      </c>
      <c r="F219" s="10" t="s">
        <v>1129</v>
      </c>
      <c r="G219" s="10" t="s">
        <v>866</v>
      </c>
      <c r="H219" s="11" t="s">
        <v>1130</v>
      </c>
    </row>
    <row r="220" spans="1:8" ht="192" x14ac:dyDescent="0.2">
      <c r="A220" s="9" t="s">
        <v>982</v>
      </c>
      <c r="B220" s="10" t="s">
        <v>1036</v>
      </c>
      <c r="C220" s="10" t="s">
        <v>1037</v>
      </c>
      <c r="D220" s="10" t="s">
        <v>1131</v>
      </c>
      <c r="E220" s="18">
        <v>41816</v>
      </c>
      <c r="F220" s="10" t="s">
        <v>1132</v>
      </c>
      <c r="G220" s="10" t="s">
        <v>866</v>
      </c>
      <c r="H220" s="11" t="s">
        <v>1133</v>
      </c>
    </row>
    <row r="221" spans="1:8" ht="64" x14ac:dyDescent="0.2">
      <c r="A221" s="9" t="s">
        <v>982</v>
      </c>
      <c r="B221" s="10" t="s">
        <v>1036</v>
      </c>
      <c r="C221" s="10" t="s">
        <v>1037</v>
      </c>
      <c r="D221" s="10" t="s">
        <v>1134</v>
      </c>
      <c r="E221" s="18">
        <v>41816</v>
      </c>
      <c r="F221" s="10" t="s">
        <v>1135</v>
      </c>
      <c r="G221" s="10" t="s">
        <v>866</v>
      </c>
      <c r="H221" s="11" t="s">
        <v>1072</v>
      </c>
    </row>
    <row r="222" spans="1:8" ht="112" x14ac:dyDescent="0.2">
      <c r="A222" s="9" t="s">
        <v>982</v>
      </c>
      <c r="B222" s="10" t="s">
        <v>1036</v>
      </c>
      <c r="C222" s="10" t="s">
        <v>1037</v>
      </c>
      <c r="D222" s="10" t="s">
        <v>1136</v>
      </c>
      <c r="E222" s="18">
        <v>41816</v>
      </c>
      <c r="F222" s="10" t="s">
        <v>1137</v>
      </c>
      <c r="G222" s="10" t="s">
        <v>866</v>
      </c>
      <c r="H222" s="11" t="s">
        <v>1138</v>
      </c>
    </row>
    <row r="223" spans="1:8" ht="64" x14ac:dyDescent="0.2">
      <c r="A223" s="9" t="s">
        <v>982</v>
      </c>
      <c r="B223" s="10" t="s">
        <v>1036</v>
      </c>
      <c r="C223" s="10" t="s">
        <v>1037</v>
      </c>
      <c r="D223" s="10" t="s">
        <v>1139</v>
      </c>
      <c r="E223" s="18">
        <v>41816</v>
      </c>
      <c r="F223" s="10" t="s">
        <v>1140</v>
      </c>
      <c r="G223" s="10" t="s">
        <v>866</v>
      </c>
      <c r="H223" s="11" t="s">
        <v>1141</v>
      </c>
    </row>
    <row r="224" spans="1:8" ht="96" x14ac:dyDescent="0.2">
      <c r="A224" s="9" t="s">
        <v>982</v>
      </c>
      <c r="B224" s="10" t="s">
        <v>1036</v>
      </c>
      <c r="C224" s="10" t="s">
        <v>1037</v>
      </c>
      <c r="D224" s="10" t="s">
        <v>1142</v>
      </c>
      <c r="E224" s="18">
        <v>41816</v>
      </c>
      <c r="F224" s="10" t="s">
        <v>1143</v>
      </c>
      <c r="G224" s="10" t="s">
        <v>866</v>
      </c>
      <c r="H224" s="11" t="s">
        <v>1144</v>
      </c>
    </row>
    <row r="225" spans="1:8" ht="96" x14ac:dyDescent="0.2">
      <c r="A225" s="9" t="s">
        <v>982</v>
      </c>
      <c r="B225" s="10" t="s">
        <v>1036</v>
      </c>
      <c r="C225" s="10" t="s">
        <v>1037</v>
      </c>
      <c r="D225" s="10" t="s">
        <v>1145</v>
      </c>
      <c r="E225" s="18">
        <v>41816</v>
      </c>
      <c r="F225" s="10" t="s">
        <v>1146</v>
      </c>
      <c r="G225" s="10" t="s">
        <v>866</v>
      </c>
      <c r="H225" s="11" t="s">
        <v>1055</v>
      </c>
    </row>
    <row r="226" spans="1:8" ht="96" x14ac:dyDescent="0.2">
      <c r="A226" s="9" t="s">
        <v>982</v>
      </c>
      <c r="B226" s="10" t="s">
        <v>1036</v>
      </c>
      <c r="C226" s="10" t="s">
        <v>1037</v>
      </c>
      <c r="D226" s="10" t="s">
        <v>1147</v>
      </c>
      <c r="E226" s="18">
        <v>41816</v>
      </c>
      <c r="F226" s="10" t="s">
        <v>1148</v>
      </c>
      <c r="G226" s="10" t="s">
        <v>866</v>
      </c>
      <c r="H226" s="11" t="s">
        <v>1149</v>
      </c>
    </row>
    <row r="227" spans="1:8" ht="96" x14ac:dyDescent="0.2">
      <c r="A227" s="9" t="s">
        <v>982</v>
      </c>
      <c r="B227" s="10" t="s">
        <v>1036</v>
      </c>
      <c r="C227" s="10" t="s">
        <v>1037</v>
      </c>
      <c r="D227" s="10" t="s">
        <v>1150</v>
      </c>
      <c r="E227" s="18">
        <v>41816</v>
      </c>
      <c r="F227" s="10" t="s">
        <v>1151</v>
      </c>
      <c r="G227" s="10" t="s">
        <v>866</v>
      </c>
      <c r="H227" s="11" t="s">
        <v>1055</v>
      </c>
    </row>
    <row r="228" spans="1:8" ht="96" x14ac:dyDescent="0.2">
      <c r="A228" s="9" t="s">
        <v>982</v>
      </c>
      <c r="B228" s="10" t="s">
        <v>1036</v>
      </c>
      <c r="C228" s="10" t="s">
        <v>1037</v>
      </c>
      <c r="D228" s="10" t="s">
        <v>1152</v>
      </c>
      <c r="E228" s="18">
        <v>41816</v>
      </c>
      <c r="F228" s="10" t="s">
        <v>1153</v>
      </c>
      <c r="G228" s="10" t="s">
        <v>866</v>
      </c>
      <c r="H228" s="11" t="s">
        <v>1055</v>
      </c>
    </row>
    <row r="229" spans="1:8" ht="144" x14ac:dyDescent="0.2">
      <c r="A229" s="9" t="s">
        <v>982</v>
      </c>
      <c r="B229" s="10" t="s">
        <v>1036</v>
      </c>
      <c r="C229" s="10" t="s">
        <v>1037</v>
      </c>
      <c r="D229" s="10" t="s">
        <v>1154</v>
      </c>
      <c r="E229" s="18">
        <v>41816</v>
      </c>
      <c r="F229" s="10" t="s">
        <v>1155</v>
      </c>
      <c r="G229" s="10" t="s">
        <v>866</v>
      </c>
      <c r="H229" s="11" t="s">
        <v>1156</v>
      </c>
    </row>
    <row r="230" spans="1:8" ht="144" x14ac:dyDescent="0.2">
      <c r="A230" s="9" t="s">
        <v>982</v>
      </c>
      <c r="B230" s="10" t="s">
        <v>1036</v>
      </c>
      <c r="C230" s="10" t="s">
        <v>1037</v>
      </c>
      <c r="D230" s="10" t="s">
        <v>1157</v>
      </c>
      <c r="E230" s="18">
        <v>41816</v>
      </c>
      <c r="F230" s="10" t="s">
        <v>1158</v>
      </c>
      <c r="G230" s="10" t="s">
        <v>866</v>
      </c>
      <c r="H230" s="11" t="s">
        <v>1156</v>
      </c>
    </row>
    <row r="231" spans="1:8" ht="48" x14ac:dyDescent="0.2">
      <c r="A231" s="9" t="s">
        <v>77</v>
      </c>
      <c r="B231" s="10" t="s">
        <v>245</v>
      </c>
      <c r="C231" s="10" t="s">
        <v>246</v>
      </c>
      <c r="D231" s="10" t="s">
        <v>247</v>
      </c>
      <c r="E231" s="18">
        <v>41796</v>
      </c>
      <c r="F231" s="10" t="s">
        <v>252</v>
      </c>
      <c r="G231" s="10" t="s">
        <v>866</v>
      </c>
      <c r="H231" s="11" t="s">
        <v>560</v>
      </c>
    </row>
    <row r="232" spans="1:8" ht="48" x14ac:dyDescent="0.2">
      <c r="A232" s="9" t="s">
        <v>77</v>
      </c>
      <c r="B232" s="10" t="s">
        <v>245</v>
      </c>
      <c r="C232" s="10" t="s">
        <v>246</v>
      </c>
      <c r="D232" s="10" t="s">
        <v>247</v>
      </c>
      <c r="E232" s="18">
        <v>41796</v>
      </c>
      <c r="F232" s="10" t="s">
        <v>251</v>
      </c>
      <c r="G232" s="10" t="s">
        <v>866</v>
      </c>
      <c r="H232" s="11" t="s">
        <v>561</v>
      </c>
    </row>
    <row r="233" spans="1:8" ht="64" x14ac:dyDescent="0.2">
      <c r="A233" s="9" t="s">
        <v>77</v>
      </c>
      <c r="B233" s="10" t="s">
        <v>245</v>
      </c>
      <c r="C233" s="10" t="s">
        <v>246</v>
      </c>
      <c r="D233" s="10" t="s">
        <v>247</v>
      </c>
      <c r="E233" s="18">
        <v>41796</v>
      </c>
      <c r="F233" s="10" t="s">
        <v>562</v>
      </c>
      <c r="G233" s="10" t="s">
        <v>866</v>
      </c>
      <c r="H233" s="11" t="s">
        <v>563</v>
      </c>
    </row>
    <row r="234" spans="1:8" ht="48" x14ac:dyDescent="0.2">
      <c r="A234" s="9" t="s">
        <v>77</v>
      </c>
      <c r="B234" s="10" t="s">
        <v>245</v>
      </c>
      <c r="C234" s="10" t="s">
        <v>246</v>
      </c>
      <c r="D234" s="10" t="s">
        <v>247</v>
      </c>
      <c r="E234" s="18">
        <v>41796</v>
      </c>
      <c r="F234" s="10" t="s">
        <v>250</v>
      </c>
      <c r="G234" s="10" t="s">
        <v>866</v>
      </c>
      <c r="H234" s="11" t="s">
        <v>564</v>
      </c>
    </row>
    <row r="235" spans="1:8" ht="64" x14ac:dyDescent="0.2">
      <c r="A235" s="9" t="s">
        <v>77</v>
      </c>
      <c r="B235" s="10" t="s">
        <v>245</v>
      </c>
      <c r="C235" s="10" t="s">
        <v>246</v>
      </c>
      <c r="D235" s="10" t="s">
        <v>247</v>
      </c>
      <c r="E235" s="18">
        <v>41796</v>
      </c>
      <c r="F235" s="10" t="s">
        <v>249</v>
      </c>
      <c r="G235" s="10" t="s">
        <v>866</v>
      </c>
      <c r="H235" s="11" t="s">
        <v>565</v>
      </c>
    </row>
    <row r="236" spans="1:8" ht="48" x14ac:dyDescent="0.2">
      <c r="A236" s="9" t="s">
        <v>77</v>
      </c>
      <c r="B236" s="10" t="s">
        <v>245</v>
      </c>
      <c r="C236" s="10" t="s">
        <v>246</v>
      </c>
      <c r="D236" s="10" t="s">
        <v>247</v>
      </c>
      <c r="E236" s="18">
        <v>41796</v>
      </c>
      <c r="F236" s="10" t="s">
        <v>248</v>
      </c>
      <c r="G236" s="10" t="s">
        <v>866</v>
      </c>
      <c r="H236" s="11" t="s">
        <v>564</v>
      </c>
    </row>
    <row r="237" spans="1:8" ht="64" x14ac:dyDescent="0.2">
      <c r="A237" s="9" t="s">
        <v>77</v>
      </c>
      <c r="B237" s="10" t="s">
        <v>245</v>
      </c>
      <c r="C237" s="10" t="s">
        <v>246</v>
      </c>
      <c r="D237" s="10" t="s">
        <v>247</v>
      </c>
      <c r="E237" s="18">
        <v>41796</v>
      </c>
      <c r="F237" s="10" t="s">
        <v>566</v>
      </c>
      <c r="G237" s="10" t="s">
        <v>866</v>
      </c>
      <c r="H237" s="11" t="s">
        <v>565</v>
      </c>
    </row>
    <row r="238" spans="1:8" ht="64" x14ac:dyDescent="0.2">
      <c r="A238" s="9" t="s">
        <v>77</v>
      </c>
      <c r="B238" s="10" t="s">
        <v>245</v>
      </c>
      <c r="C238" s="10" t="s">
        <v>246</v>
      </c>
      <c r="D238" s="10" t="s">
        <v>247</v>
      </c>
      <c r="E238" s="18">
        <v>41796</v>
      </c>
      <c r="F238" s="10" t="s">
        <v>567</v>
      </c>
      <c r="G238" s="10" t="s">
        <v>866</v>
      </c>
      <c r="H238" s="11" t="s">
        <v>565</v>
      </c>
    </row>
    <row r="239" spans="1:8" ht="112" x14ac:dyDescent="0.2">
      <c r="A239" s="9" t="s">
        <v>1</v>
      </c>
      <c r="B239" s="10" t="s">
        <v>32</v>
      </c>
      <c r="C239" s="10" t="s">
        <v>33</v>
      </c>
      <c r="D239" s="10" t="s">
        <v>433</v>
      </c>
      <c r="E239" s="18">
        <v>41767</v>
      </c>
      <c r="F239" s="10" t="s">
        <v>34</v>
      </c>
      <c r="G239" s="10" t="s">
        <v>866</v>
      </c>
      <c r="H239" s="11" t="s">
        <v>485</v>
      </c>
    </row>
    <row r="240" spans="1:8" ht="80" x14ac:dyDescent="0.2">
      <c r="A240" s="9" t="s">
        <v>77</v>
      </c>
      <c r="B240" s="10" t="s">
        <v>144</v>
      </c>
      <c r="C240" s="10" t="s">
        <v>145</v>
      </c>
      <c r="D240" s="10" t="s">
        <v>253</v>
      </c>
      <c r="E240" s="18">
        <v>41688</v>
      </c>
      <c r="F240" s="10" t="s">
        <v>552</v>
      </c>
      <c r="G240" s="10" t="s">
        <v>866</v>
      </c>
      <c r="H240" s="11" t="s">
        <v>254</v>
      </c>
    </row>
    <row r="241" spans="1:8" ht="176" x14ac:dyDescent="0.2">
      <c r="A241" s="9" t="s">
        <v>77</v>
      </c>
      <c r="B241" s="10" t="s">
        <v>144</v>
      </c>
      <c r="C241" s="10" t="s">
        <v>145</v>
      </c>
      <c r="D241" s="10" t="s">
        <v>255</v>
      </c>
      <c r="E241" s="18">
        <v>41688</v>
      </c>
      <c r="F241" s="10" t="s">
        <v>551</v>
      </c>
      <c r="G241" s="10" t="s">
        <v>866</v>
      </c>
      <c r="H241" s="11" t="s">
        <v>437</v>
      </c>
    </row>
    <row r="242" spans="1:8" ht="80" x14ac:dyDescent="0.2">
      <c r="A242" s="9" t="s">
        <v>77</v>
      </c>
      <c r="B242" s="10" t="s">
        <v>144</v>
      </c>
      <c r="C242" s="10" t="s">
        <v>145</v>
      </c>
      <c r="D242" s="10" t="s">
        <v>256</v>
      </c>
      <c r="E242" s="18">
        <v>41688</v>
      </c>
      <c r="F242" s="10" t="s">
        <v>550</v>
      </c>
      <c r="G242" s="10" t="s">
        <v>866</v>
      </c>
      <c r="H242" s="11" t="s">
        <v>436</v>
      </c>
    </row>
    <row r="243" spans="1:8" ht="96" x14ac:dyDescent="0.2">
      <c r="A243" s="9" t="s">
        <v>77</v>
      </c>
      <c r="B243" s="10" t="s">
        <v>144</v>
      </c>
      <c r="C243" s="10" t="s">
        <v>145</v>
      </c>
      <c r="D243" s="10" t="s">
        <v>257</v>
      </c>
      <c r="E243" s="18">
        <v>41688</v>
      </c>
      <c r="F243" s="10" t="s">
        <v>549</v>
      </c>
      <c r="G243" s="10" t="s">
        <v>866</v>
      </c>
      <c r="H243" s="11" t="s">
        <v>435</v>
      </c>
    </row>
    <row r="244" spans="1:8" ht="176" x14ac:dyDescent="0.2">
      <c r="A244" s="9" t="s">
        <v>77</v>
      </c>
      <c r="B244" s="10" t="s">
        <v>144</v>
      </c>
      <c r="C244" s="10" t="s">
        <v>145</v>
      </c>
      <c r="D244" s="10" t="s">
        <v>258</v>
      </c>
      <c r="E244" s="18">
        <v>41688</v>
      </c>
      <c r="F244" s="10" t="s">
        <v>548</v>
      </c>
      <c r="G244" s="10" t="s">
        <v>866</v>
      </c>
      <c r="H244" s="11" t="s">
        <v>434</v>
      </c>
    </row>
    <row r="245" spans="1:8" ht="112" x14ac:dyDescent="0.2">
      <c r="A245" s="9" t="s">
        <v>77</v>
      </c>
      <c r="B245" s="10" t="s">
        <v>144</v>
      </c>
      <c r="C245" s="10" t="s">
        <v>145</v>
      </c>
      <c r="D245" s="10" t="s">
        <v>769</v>
      </c>
      <c r="E245" s="18">
        <v>41688</v>
      </c>
      <c r="F245" s="10" t="s">
        <v>770</v>
      </c>
      <c r="G245" s="10" t="s">
        <v>387</v>
      </c>
      <c r="H245" s="11" t="s">
        <v>463</v>
      </c>
    </row>
    <row r="246" spans="1:8" ht="176" x14ac:dyDescent="0.2">
      <c r="A246" s="9" t="s">
        <v>77</v>
      </c>
      <c r="B246" s="10" t="s">
        <v>146</v>
      </c>
      <c r="C246" s="10" t="s">
        <v>841</v>
      </c>
      <c r="D246" s="10" t="s">
        <v>259</v>
      </c>
      <c r="E246" s="18">
        <v>41683</v>
      </c>
      <c r="F246" s="10" t="s">
        <v>546</v>
      </c>
      <c r="G246" s="10" t="s">
        <v>866</v>
      </c>
      <c r="H246" s="11" t="s">
        <v>547</v>
      </c>
    </row>
    <row r="247" spans="1:8" ht="112" x14ac:dyDescent="0.2">
      <c r="A247" s="9" t="s">
        <v>77</v>
      </c>
      <c r="B247" s="10" t="s">
        <v>146</v>
      </c>
      <c r="C247" s="10" t="s">
        <v>841</v>
      </c>
      <c r="D247" s="10" t="s">
        <v>773</v>
      </c>
      <c r="E247" s="18">
        <v>41683</v>
      </c>
      <c r="F247" s="10" t="s">
        <v>774</v>
      </c>
      <c r="G247" s="10" t="s">
        <v>378</v>
      </c>
      <c r="H247" s="11" t="s">
        <v>794</v>
      </c>
    </row>
    <row r="248" spans="1:8" ht="192" x14ac:dyDescent="0.2">
      <c r="A248" s="9" t="s">
        <v>77</v>
      </c>
      <c r="B248" s="10" t="s">
        <v>146</v>
      </c>
      <c r="C248" s="10" t="s">
        <v>841</v>
      </c>
      <c r="D248" s="10" t="s">
        <v>771</v>
      </c>
      <c r="E248" s="18">
        <v>41683</v>
      </c>
      <c r="F248" s="10" t="s">
        <v>772</v>
      </c>
      <c r="G248" s="10" t="s">
        <v>826</v>
      </c>
      <c r="H248" s="11" t="s">
        <v>858</v>
      </c>
    </row>
    <row r="249" spans="1:8" ht="112" x14ac:dyDescent="0.2">
      <c r="A249" s="9" t="s">
        <v>77</v>
      </c>
      <c r="B249" s="10" t="s">
        <v>147</v>
      </c>
      <c r="C249" s="10" t="s">
        <v>148</v>
      </c>
      <c r="D249" s="10" t="s">
        <v>260</v>
      </c>
      <c r="E249" s="18">
        <v>41585</v>
      </c>
      <c r="F249" s="10" t="s">
        <v>541</v>
      </c>
      <c r="G249" s="10" t="s">
        <v>866</v>
      </c>
      <c r="H249" s="11" t="s">
        <v>542</v>
      </c>
    </row>
    <row r="250" spans="1:8" ht="144" x14ac:dyDescent="0.2">
      <c r="A250" s="9" t="s">
        <v>77</v>
      </c>
      <c r="B250" s="10" t="s">
        <v>147</v>
      </c>
      <c r="C250" s="10" t="s">
        <v>148</v>
      </c>
      <c r="D250" s="10" t="s">
        <v>260</v>
      </c>
      <c r="E250" s="18">
        <v>41585</v>
      </c>
      <c r="F250" s="10" t="s">
        <v>543</v>
      </c>
      <c r="G250" s="10" t="s">
        <v>866</v>
      </c>
      <c r="H250" s="11" t="s">
        <v>544</v>
      </c>
    </row>
    <row r="251" spans="1:8" ht="32" x14ac:dyDescent="0.2">
      <c r="A251" s="9" t="s">
        <v>77</v>
      </c>
      <c r="B251" s="10" t="s">
        <v>149</v>
      </c>
      <c r="C251" s="10" t="s">
        <v>648</v>
      </c>
      <c r="D251" s="10" t="s">
        <v>261</v>
      </c>
      <c r="E251" s="18">
        <v>41585</v>
      </c>
      <c r="F251" s="10" t="s">
        <v>262</v>
      </c>
      <c r="G251" s="10" t="s">
        <v>866</v>
      </c>
      <c r="H251" s="11" t="s">
        <v>263</v>
      </c>
    </row>
    <row r="252" spans="1:8" ht="32" x14ac:dyDescent="0.2">
      <c r="A252" s="9" t="s">
        <v>77</v>
      </c>
      <c r="B252" s="10" t="s">
        <v>149</v>
      </c>
      <c r="C252" s="10" t="s">
        <v>648</v>
      </c>
      <c r="D252" s="10" t="s">
        <v>264</v>
      </c>
      <c r="E252" s="18">
        <v>41585</v>
      </c>
      <c r="F252" s="10" t="s">
        <v>265</v>
      </c>
      <c r="G252" s="10" t="s">
        <v>866</v>
      </c>
      <c r="H252" s="11" t="s">
        <v>263</v>
      </c>
    </row>
    <row r="253" spans="1:8" ht="48" x14ac:dyDescent="0.2">
      <c r="A253" s="9" t="s">
        <v>77</v>
      </c>
      <c r="B253" s="10" t="s">
        <v>147</v>
      </c>
      <c r="C253" s="10" t="s">
        <v>148</v>
      </c>
      <c r="D253" s="10" t="s">
        <v>775</v>
      </c>
      <c r="E253" s="18">
        <v>41585</v>
      </c>
      <c r="F253" s="10" t="s">
        <v>776</v>
      </c>
      <c r="G253" s="10" t="s">
        <v>387</v>
      </c>
      <c r="H253" s="11" t="s">
        <v>399</v>
      </c>
    </row>
    <row r="254" spans="1:8" ht="80" x14ac:dyDescent="0.2">
      <c r="A254" s="9" t="s">
        <v>77</v>
      </c>
      <c r="B254" s="10" t="s">
        <v>149</v>
      </c>
      <c r="C254" s="10" t="s">
        <v>648</v>
      </c>
      <c r="D254" s="10" t="s">
        <v>150</v>
      </c>
      <c r="E254" s="18">
        <v>41585</v>
      </c>
      <c r="F254" s="10" t="s">
        <v>466</v>
      </c>
      <c r="G254" s="10" t="s">
        <v>387</v>
      </c>
      <c r="H254" s="11" t="s">
        <v>777</v>
      </c>
    </row>
    <row r="255" spans="1:8" ht="80" x14ac:dyDescent="0.2">
      <c r="A255" s="9" t="s">
        <v>77</v>
      </c>
      <c r="B255" s="10" t="s">
        <v>149</v>
      </c>
      <c r="C255" s="10" t="s">
        <v>648</v>
      </c>
      <c r="D255" s="10" t="s">
        <v>151</v>
      </c>
      <c r="E255" s="18">
        <v>41585</v>
      </c>
      <c r="F255" s="10" t="s">
        <v>467</v>
      </c>
      <c r="G255" s="10" t="s">
        <v>387</v>
      </c>
      <c r="H255" s="11" t="s">
        <v>778</v>
      </c>
    </row>
    <row r="256" spans="1:8" ht="64" x14ac:dyDescent="0.2">
      <c r="A256" s="9" t="s">
        <v>77</v>
      </c>
      <c r="B256" s="10" t="s">
        <v>149</v>
      </c>
      <c r="C256" s="10" t="s">
        <v>648</v>
      </c>
      <c r="D256" s="10" t="s">
        <v>152</v>
      </c>
      <c r="E256" s="18">
        <v>41585</v>
      </c>
      <c r="F256" s="10" t="s">
        <v>153</v>
      </c>
      <c r="G256" s="10" t="s">
        <v>387</v>
      </c>
      <c r="H256" s="11" t="s">
        <v>779</v>
      </c>
    </row>
    <row r="257" spans="1:8" ht="48" x14ac:dyDescent="0.2">
      <c r="A257" s="9" t="s">
        <v>77</v>
      </c>
      <c r="B257" s="10" t="s">
        <v>154</v>
      </c>
      <c r="C257" s="10" t="s">
        <v>382</v>
      </c>
      <c r="D257" s="10" t="s">
        <v>266</v>
      </c>
      <c r="E257" s="18">
        <v>41523</v>
      </c>
      <c r="F257" s="10" t="s">
        <v>267</v>
      </c>
      <c r="G257" s="10" t="s">
        <v>866</v>
      </c>
      <c r="H257" s="11" t="s">
        <v>569</v>
      </c>
    </row>
    <row r="258" spans="1:8" ht="48" x14ac:dyDescent="0.2">
      <c r="A258" s="9" t="s">
        <v>77</v>
      </c>
      <c r="B258" s="10" t="s">
        <v>154</v>
      </c>
      <c r="C258" s="10" t="s">
        <v>382</v>
      </c>
      <c r="D258" s="10" t="s">
        <v>268</v>
      </c>
      <c r="E258" s="18">
        <v>41523</v>
      </c>
      <c r="F258" s="10" t="s">
        <v>269</v>
      </c>
      <c r="G258" s="10" t="s">
        <v>866</v>
      </c>
      <c r="H258" s="11" t="s">
        <v>569</v>
      </c>
    </row>
    <row r="259" spans="1:8" ht="144" x14ac:dyDescent="0.2">
      <c r="A259" s="9" t="s">
        <v>77</v>
      </c>
      <c r="B259" s="10" t="s">
        <v>154</v>
      </c>
      <c r="C259" s="10" t="s">
        <v>382</v>
      </c>
      <c r="D259" s="10" t="s">
        <v>270</v>
      </c>
      <c r="E259" s="18">
        <v>41523</v>
      </c>
      <c r="F259" s="10" t="s">
        <v>568</v>
      </c>
      <c r="G259" s="10" t="s">
        <v>866</v>
      </c>
      <c r="H259" s="11" t="s">
        <v>569</v>
      </c>
    </row>
    <row r="260" spans="1:8" ht="256" x14ac:dyDescent="0.2">
      <c r="A260" s="9" t="s">
        <v>77</v>
      </c>
      <c r="B260" s="10" t="s">
        <v>154</v>
      </c>
      <c r="C260" s="10" t="s">
        <v>382</v>
      </c>
      <c r="D260" s="10" t="s">
        <v>155</v>
      </c>
      <c r="E260" s="18">
        <v>41523</v>
      </c>
      <c r="F260" s="10" t="s">
        <v>156</v>
      </c>
      <c r="G260" s="10" t="s">
        <v>387</v>
      </c>
      <c r="H260" s="11" t="s">
        <v>829</v>
      </c>
    </row>
    <row r="261" spans="1:8" ht="192" x14ac:dyDescent="0.2">
      <c r="A261" s="9" t="s">
        <v>77</v>
      </c>
      <c r="B261" s="10" t="s">
        <v>157</v>
      </c>
      <c r="C261" s="10" t="s">
        <v>158</v>
      </c>
      <c r="D261" s="10" t="s">
        <v>271</v>
      </c>
      <c r="E261" s="18">
        <v>41478</v>
      </c>
      <c r="F261" s="10" t="s">
        <v>272</v>
      </c>
      <c r="G261" s="10" t="s">
        <v>866</v>
      </c>
      <c r="H261" s="11" t="s">
        <v>618</v>
      </c>
    </row>
    <row r="262" spans="1:8" ht="160" x14ac:dyDescent="0.2">
      <c r="A262" s="9" t="s">
        <v>77</v>
      </c>
      <c r="B262" s="10" t="s">
        <v>157</v>
      </c>
      <c r="C262" s="10" t="s">
        <v>158</v>
      </c>
      <c r="D262" s="10" t="s">
        <v>278</v>
      </c>
      <c r="E262" s="18">
        <v>41478</v>
      </c>
      <c r="F262" s="10" t="s">
        <v>613</v>
      </c>
      <c r="G262" s="10" t="s">
        <v>866</v>
      </c>
      <c r="H262" s="11" t="s">
        <v>612</v>
      </c>
    </row>
    <row r="263" spans="1:8" ht="48" x14ac:dyDescent="0.2">
      <c r="A263" s="9" t="s">
        <v>77</v>
      </c>
      <c r="B263" s="10" t="s">
        <v>157</v>
      </c>
      <c r="C263" s="10" t="s">
        <v>158</v>
      </c>
      <c r="D263" s="10" t="s">
        <v>279</v>
      </c>
      <c r="E263" s="18">
        <v>41478</v>
      </c>
      <c r="F263" s="10" t="s">
        <v>280</v>
      </c>
      <c r="G263" s="10" t="s">
        <v>866</v>
      </c>
      <c r="H263" s="11" t="s">
        <v>281</v>
      </c>
    </row>
    <row r="264" spans="1:8" ht="160" x14ac:dyDescent="0.2">
      <c r="A264" s="9" t="s">
        <v>77</v>
      </c>
      <c r="B264" s="10" t="s">
        <v>157</v>
      </c>
      <c r="C264" s="10" t="s">
        <v>158</v>
      </c>
      <c r="D264" s="10" t="s">
        <v>282</v>
      </c>
      <c r="E264" s="18">
        <v>41478</v>
      </c>
      <c r="F264" s="10" t="s">
        <v>283</v>
      </c>
      <c r="G264" s="10" t="s">
        <v>866</v>
      </c>
      <c r="H264" s="11" t="s">
        <v>612</v>
      </c>
    </row>
    <row r="265" spans="1:8" ht="160" x14ac:dyDescent="0.2">
      <c r="A265" s="9" t="s">
        <v>77</v>
      </c>
      <c r="B265" s="10" t="s">
        <v>157</v>
      </c>
      <c r="C265" s="10" t="s">
        <v>158</v>
      </c>
      <c r="D265" s="10" t="s">
        <v>284</v>
      </c>
      <c r="E265" s="18">
        <v>41478</v>
      </c>
      <c r="F265" s="10" t="s">
        <v>611</v>
      </c>
      <c r="G265" s="10" t="s">
        <v>866</v>
      </c>
      <c r="H265" s="11" t="s">
        <v>612</v>
      </c>
    </row>
    <row r="266" spans="1:8" ht="96" x14ac:dyDescent="0.2">
      <c r="A266" s="9" t="s">
        <v>77</v>
      </c>
      <c r="B266" s="10" t="s">
        <v>157</v>
      </c>
      <c r="C266" s="10" t="s">
        <v>158</v>
      </c>
      <c r="D266" s="10" t="s">
        <v>285</v>
      </c>
      <c r="E266" s="18">
        <v>41478</v>
      </c>
      <c r="F266" s="10" t="s">
        <v>286</v>
      </c>
      <c r="G266" s="10" t="s">
        <v>866</v>
      </c>
      <c r="H266" s="11" t="s">
        <v>610</v>
      </c>
    </row>
    <row r="267" spans="1:8" ht="80" x14ac:dyDescent="0.2">
      <c r="A267" s="9" t="s">
        <v>77</v>
      </c>
      <c r="B267" s="10" t="s">
        <v>157</v>
      </c>
      <c r="C267" s="10" t="s">
        <v>158</v>
      </c>
      <c r="D267" s="10" t="s">
        <v>273</v>
      </c>
      <c r="E267" s="18">
        <v>41478</v>
      </c>
      <c r="F267" s="10" t="s">
        <v>274</v>
      </c>
      <c r="G267" s="10" t="s">
        <v>866</v>
      </c>
      <c r="H267" s="11" t="s">
        <v>617</v>
      </c>
    </row>
    <row r="268" spans="1:8" ht="80" x14ac:dyDescent="0.2">
      <c r="A268" s="9" t="s">
        <v>77</v>
      </c>
      <c r="B268" s="10" t="s">
        <v>157</v>
      </c>
      <c r="C268" s="10" t="s">
        <v>158</v>
      </c>
      <c r="D268" s="10" t="s">
        <v>275</v>
      </c>
      <c r="E268" s="18">
        <v>41478</v>
      </c>
      <c r="F268" s="10" t="s">
        <v>615</v>
      </c>
      <c r="G268" s="10" t="s">
        <v>866</v>
      </c>
      <c r="H268" s="11" t="s">
        <v>616</v>
      </c>
    </row>
    <row r="269" spans="1:8" ht="208" x14ac:dyDescent="0.2">
      <c r="A269" s="9" t="s">
        <v>77</v>
      </c>
      <c r="B269" s="10" t="s">
        <v>157</v>
      </c>
      <c r="C269" s="10" t="s">
        <v>158</v>
      </c>
      <c r="D269" s="10" t="s">
        <v>276</v>
      </c>
      <c r="E269" s="18">
        <v>41478</v>
      </c>
      <c r="F269" s="10" t="s">
        <v>277</v>
      </c>
      <c r="G269" s="10" t="s">
        <v>866</v>
      </c>
      <c r="H269" s="11" t="s">
        <v>614</v>
      </c>
    </row>
    <row r="270" spans="1:8" ht="48" x14ac:dyDescent="0.2">
      <c r="A270" s="9" t="s">
        <v>77</v>
      </c>
      <c r="B270" s="10" t="s">
        <v>157</v>
      </c>
      <c r="C270" s="10" t="s">
        <v>158</v>
      </c>
      <c r="D270" s="10" t="s">
        <v>161</v>
      </c>
      <c r="E270" s="18">
        <v>41478</v>
      </c>
      <c r="F270" s="10" t="s">
        <v>162</v>
      </c>
      <c r="G270" s="10" t="s">
        <v>866</v>
      </c>
      <c r="H270" s="11" t="s">
        <v>683</v>
      </c>
    </row>
    <row r="271" spans="1:8" ht="176" x14ac:dyDescent="0.2">
      <c r="A271" s="9" t="s">
        <v>77</v>
      </c>
      <c r="B271" s="10" t="s">
        <v>157</v>
      </c>
      <c r="C271" s="10" t="s">
        <v>158</v>
      </c>
      <c r="D271" s="10" t="s">
        <v>159</v>
      </c>
      <c r="E271" s="18">
        <v>41478</v>
      </c>
      <c r="F271" s="10" t="s">
        <v>160</v>
      </c>
      <c r="G271" s="10" t="s">
        <v>826</v>
      </c>
      <c r="H271" s="11" t="s">
        <v>833</v>
      </c>
    </row>
    <row r="272" spans="1:8" ht="96" x14ac:dyDescent="0.2">
      <c r="A272" s="9" t="s">
        <v>77</v>
      </c>
      <c r="B272" s="10" t="s">
        <v>157</v>
      </c>
      <c r="C272" s="10" t="s">
        <v>158</v>
      </c>
      <c r="D272" s="10" t="s">
        <v>164</v>
      </c>
      <c r="E272" s="18">
        <v>41478</v>
      </c>
      <c r="F272" s="10" t="s">
        <v>165</v>
      </c>
      <c r="G272" s="10" t="s">
        <v>826</v>
      </c>
      <c r="H272" s="11" t="s">
        <v>831</v>
      </c>
    </row>
    <row r="273" spans="1:8" ht="96" x14ac:dyDescent="0.2">
      <c r="A273" s="9" t="s">
        <v>77</v>
      </c>
      <c r="B273" s="10" t="s">
        <v>157</v>
      </c>
      <c r="C273" s="10" t="s">
        <v>158</v>
      </c>
      <c r="D273" s="10" t="s">
        <v>166</v>
      </c>
      <c r="E273" s="18">
        <v>41478</v>
      </c>
      <c r="F273" s="10" t="s">
        <v>167</v>
      </c>
      <c r="G273" s="10" t="s">
        <v>826</v>
      </c>
      <c r="H273" s="11" t="s">
        <v>830</v>
      </c>
    </row>
    <row r="274" spans="1:8" ht="128" x14ac:dyDescent="0.2">
      <c r="A274" s="9" t="s">
        <v>77</v>
      </c>
      <c r="B274" s="10" t="s">
        <v>157</v>
      </c>
      <c r="C274" s="10" t="s">
        <v>158</v>
      </c>
      <c r="D274" s="10" t="s">
        <v>163</v>
      </c>
      <c r="E274" s="18">
        <v>41478</v>
      </c>
      <c r="F274" s="10" t="s">
        <v>465</v>
      </c>
      <c r="G274" s="10" t="s">
        <v>385</v>
      </c>
      <c r="H274" s="11" t="s">
        <v>832</v>
      </c>
    </row>
    <row r="275" spans="1:8" ht="320" x14ac:dyDescent="0.2">
      <c r="A275" s="9" t="s">
        <v>77</v>
      </c>
      <c r="B275" s="10" t="s">
        <v>125</v>
      </c>
      <c r="C275" s="10" t="s">
        <v>386</v>
      </c>
      <c r="D275" s="10" t="s">
        <v>126</v>
      </c>
      <c r="E275" s="18">
        <v>41382</v>
      </c>
      <c r="F275" s="10" t="s">
        <v>127</v>
      </c>
      <c r="G275" s="10" t="s">
        <v>383</v>
      </c>
      <c r="H275" s="11" t="s">
        <v>965</v>
      </c>
    </row>
    <row r="276" spans="1:8" ht="320" x14ac:dyDescent="0.2">
      <c r="A276" s="9" t="s">
        <v>77</v>
      </c>
      <c r="B276" s="10" t="s">
        <v>125</v>
      </c>
      <c r="C276" s="10" t="s">
        <v>386</v>
      </c>
      <c r="D276" s="10" t="s">
        <v>128</v>
      </c>
      <c r="E276" s="18">
        <v>41382</v>
      </c>
      <c r="F276" s="10" t="s">
        <v>468</v>
      </c>
      <c r="G276" s="10" t="s">
        <v>383</v>
      </c>
      <c r="H276" s="11" t="s">
        <v>966</v>
      </c>
    </row>
    <row r="277" spans="1:8" ht="64" x14ac:dyDescent="0.2">
      <c r="A277" s="9" t="s">
        <v>77</v>
      </c>
      <c r="B277" s="10" t="s">
        <v>168</v>
      </c>
      <c r="C277" s="10" t="s">
        <v>384</v>
      </c>
      <c r="D277" s="10" t="s">
        <v>289</v>
      </c>
      <c r="E277" s="18">
        <v>41360</v>
      </c>
      <c r="F277" s="10" t="s">
        <v>290</v>
      </c>
      <c r="G277" s="10" t="s">
        <v>866</v>
      </c>
      <c r="H277" s="11" t="s">
        <v>685</v>
      </c>
    </row>
    <row r="278" spans="1:8" ht="96" x14ac:dyDescent="0.2">
      <c r="A278" s="9" t="s">
        <v>77</v>
      </c>
      <c r="B278" s="10" t="s">
        <v>168</v>
      </c>
      <c r="C278" s="10" t="s">
        <v>384</v>
      </c>
      <c r="D278" s="10" t="s">
        <v>287</v>
      </c>
      <c r="E278" s="18">
        <v>41360</v>
      </c>
      <c r="F278" s="10" t="s">
        <v>288</v>
      </c>
      <c r="G278" s="10" t="s">
        <v>866</v>
      </c>
      <c r="H278" s="11" t="s">
        <v>570</v>
      </c>
    </row>
    <row r="279" spans="1:8" ht="80" x14ac:dyDescent="0.2">
      <c r="A279" s="9" t="s">
        <v>77</v>
      </c>
      <c r="B279" s="10" t="s">
        <v>168</v>
      </c>
      <c r="C279" s="10" t="s">
        <v>384</v>
      </c>
      <c r="D279" s="10" t="s">
        <v>169</v>
      </c>
      <c r="E279" s="18">
        <v>41360</v>
      </c>
      <c r="F279" s="10" t="s">
        <v>459</v>
      </c>
      <c r="G279" s="10" t="s">
        <v>387</v>
      </c>
      <c r="H279" s="11" t="s">
        <v>684</v>
      </c>
    </row>
    <row r="280" spans="1:8" ht="64" x14ac:dyDescent="0.2">
      <c r="A280" s="9" t="s">
        <v>77</v>
      </c>
      <c r="B280" s="10" t="s">
        <v>291</v>
      </c>
      <c r="C280" s="10" t="s">
        <v>292</v>
      </c>
      <c r="D280" s="10" t="s">
        <v>293</v>
      </c>
      <c r="E280" s="18">
        <v>41191</v>
      </c>
      <c r="F280" s="10" t="s">
        <v>294</v>
      </c>
      <c r="G280" s="10" t="s">
        <v>866</v>
      </c>
      <c r="H280" s="11" t="s">
        <v>537</v>
      </c>
    </row>
    <row r="281" spans="1:8" ht="64" x14ac:dyDescent="0.2">
      <c r="A281" s="9" t="s">
        <v>77</v>
      </c>
      <c r="B281" s="10" t="s">
        <v>295</v>
      </c>
      <c r="C281" s="10" t="s">
        <v>296</v>
      </c>
      <c r="D281" s="10" t="s">
        <v>301</v>
      </c>
      <c r="E281" s="18">
        <v>41166</v>
      </c>
      <c r="F281" s="10" t="s">
        <v>302</v>
      </c>
      <c r="G281" s="10" t="s">
        <v>866</v>
      </c>
      <c r="H281" s="11" t="s">
        <v>621</v>
      </c>
    </row>
    <row r="282" spans="1:8" ht="64" x14ac:dyDescent="0.2">
      <c r="A282" s="9" t="s">
        <v>77</v>
      </c>
      <c r="B282" s="10" t="s">
        <v>295</v>
      </c>
      <c r="C282" s="10" t="s">
        <v>296</v>
      </c>
      <c r="D282" s="10" t="s">
        <v>300</v>
      </c>
      <c r="E282" s="18">
        <v>41166</v>
      </c>
      <c r="F282" s="10" t="s">
        <v>622</v>
      </c>
      <c r="G282" s="10" t="s">
        <v>866</v>
      </c>
      <c r="H282" s="11" t="s">
        <v>621</v>
      </c>
    </row>
    <row r="283" spans="1:8" ht="64" x14ac:dyDescent="0.2">
      <c r="A283" s="9" t="s">
        <v>77</v>
      </c>
      <c r="B283" s="10" t="s">
        <v>295</v>
      </c>
      <c r="C283" s="10" t="s">
        <v>296</v>
      </c>
      <c r="D283" s="10" t="s">
        <v>299</v>
      </c>
      <c r="E283" s="18">
        <v>41166</v>
      </c>
      <c r="F283" s="10" t="s">
        <v>394</v>
      </c>
      <c r="G283" s="10" t="s">
        <v>866</v>
      </c>
      <c r="H283" s="11" t="s">
        <v>621</v>
      </c>
    </row>
    <row r="284" spans="1:8" ht="160" x14ac:dyDescent="0.2">
      <c r="A284" s="9" t="s">
        <v>77</v>
      </c>
      <c r="B284" s="10" t="s">
        <v>295</v>
      </c>
      <c r="C284" s="10" t="s">
        <v>296</v>
      </c>
      <c r="D284" s="10" t="s">
        <v>297</v>
      </c>
      <c r="E284" s="18">
        <v>41166</v>
      </c>
      <c r="F284" s="10" t="s">
        <v>298</v>
      </c>
      <c r="G284" s="10" t="s">
        <v>866</v>
      </c>
      <c r="H284" s="11" t="s">
        <v>623</v>
      </c>
    </row>
    <row r="285" spans="1:8" ht="144" x14ac:dyDescent="0.2">
      <c r="A285" s="9" t="s">
        <v>77</v>
      </c>
      <c r="B285" s="10" t="s">
        <v>295</v>
      </c>
      <c r="C285" s="10" t="s">
        <v>296</v>
      </c>
      <c r="D285" s="10" t="s">
        <v>297</v>
      </c>
      <c r="E285" s="18">
        <v>41166</v>
      </c>
      <c r="F285" s="10" t="s">
        <v>455</v>
      </c>
      <c r="G285" s="10" t="s">
        <v>866</v>
      </c>
      <c r="H285" s="11" t="s">
        <v>624</v>
      </c>
    </row>
    <row r="286" spans="1:8" ht="64" x14ac:dyDescent="0.2">
      <c r="A286" s="9" t="s">
        <v>77</v>
      </c>
      <c r="B286" s="10" t="s">
        <v>303</v>
      </c>
      <c r="C286" s="10" t="s">
        <v>392</v>
      </c>
      <c r="D286" s="10" t="s">
        <v>304</v>
      </c>
      <c r="E286" s="18">
        <v>41071</v>
      </c>
      <c r="F286" s="10" t="s">
        <v>572</v>
      </c>
      <c r="G286" s="10" t="s">
        <v>866</v>
      </c>
      <c r="H286" s="11" t="s">
        <v>571</v>
      </c>
    </row>
    <row r="287" spans="1:8" ht="64" x14ac:dyDescent="0.2">
      <c r="A287" s="9" t="s">
        <v>77</v>
      </c>
      <c r="B287" s="10" t="s">
        <v>303</v>
      </c>
      <c r="C287" s="10" t="s">
        <v>392</v>
      </c>
      <c r="D287" s="10" t="s">
        <v>305</v>
      </c>
      <c r="E287" s="18">
        <v>41071</v>
      </c>
      <c r="F287" s="10" t="s">
        <v>306</v>
      </c>
      <c r="G287" s="10" t="s">
        <v>866</v>
      </c>
      <c r="H287" s="11" t="s">
        <v>571</v>
      </c>
    </row>
    <row r="288" spans="1:8" ht="64" x14ac:dyDescent="0.2">
      <c r="A288" s="9" t="s">
        <v>77</v>
      </c>
      <c r="B288" s="10" t="s">
        <v>307</v>
      </c>
      <c r="C288" s="10" t="s">
        <v>308</v>
      </c>
      <c r="D288" s="10" t="s">
        <v>309</v>
      </c>
      <c r="E288" s="18">
        <v>40962</v>
      </c>
      <c r="F288" s="10" t="s">
        <v>575</v>
      </c>
      <c r="G288" s="10" t="s">
        <v>866</v>
      </c>
      <c r="H288" s="11" t="s">
        <v>438</v>
      </c>
    </row>
    <row r="289" spans="1:8" ht="409.6" x14ac:dyDescent="0.2">
      <c r="A289" s="9" t="s">
        <v>77</v>
      </c>
      <c r="B289" s="10" t="s">
        <v>310</v>
      </c>
      <c r="C289" s="10" t="s">
        <v>311</v>
      </c>
      <c r="D289" s="10" t="s">
        <v>312</v>
      </c>
      <c r="E289" s="18">
        <v>40939</v>
      </c>
      <c r="F289" s="10" t="s">
        <v>586</v>
      </c>
      <c r="G289" s="10" t="s">
        <v>866</v>
      </c>
      <c r="H289" s="11" t="s">
        <v>439</v>
      </c>
    </row>
    <row r="290" spans="1:8" ht="80" x14ac:dyDescent="0.2">
      <c r="A290" s="9" t="s">
        <v>77</v>
      </c>
      <c r="B290" s="10" t="s">
        <v>310</v>
      </c>
      <c r="C290" s="10" t="s">
        <v>311</v>
      </c>
      <c r="D290" s="10" t="s">
        <v>313</v>
      </c>
      <c r="E290" s="18">
        <v>40939</v>
      </c>
      <c r="F290" s="10" t="s">
        <v>584</v>
      </c>
      <c r="G290" s="10" t="s">
        <v>866</v>
      </c>
      <c r="H290" s="11" t="s">
        <v>585</v>
      </c>
    </row>
    <row r="291" spans="1:8" ht="335" x14ac:dyDescent="0.2">
      <c r="A291" s="9" t="s">
        <v>77</v>
      </c>
      <c r="B291" s="10" t="s">
        <v>317</v>
      </c>
      <c r="C291" s="10" t="s">
        <v>318</v>
      </c>
      <c r="D291" s="10" t="s">
        <v>440</v>
      </c>
      <c r="E291" s="18">
        <v>40708</v>
      </c>
      <c r="F291" s="10" t="s">
        <v>538</v>
      </c>
      <c r="G291" s="10" t="s">
        <v>866</v>
      </c>
      <c r="H291" s="11" t="s">
        <v>319</v>
      </c>
    </row>
    <row r="292" spans="1:8" ht="144" x14ac:dyDescent="0.2">
      <c r="A292" s="9" t="s">
        <v>77</v>
      </c>
      <c r="B292" s="10" t="s">
        <v>170</v>
      </c>
      <c r="C292" s="10" t="s">
        <v>842</v>
      </c>
      <c r="D292" s="10" t="s">
        <v>314</v>
      </c>
      <c r="E292" s="18">
        <v>40708</v>
      </c>
      <c r="F292" s="10" t="s">
        <v>573</v>
      </c>
      <c r="G292" s="10" t="s">
        <v>866</v>
      </c>
      <c r="H292" s="11" t="s">
        <v>574</v>
      </c>
    </row>
    <row r="293" spans="1:8" ht="48" x14ac:dyDescent="0.2">
      <c r="A293" s="9" t="s">
        <v>77</v>
      </c>
      <c r="B293" s="10" t="s">
        <v>170</v>
      </c>
      <c r="C293" s="10" t="s">
        <v>842</v>
      </c>
      <c r="D293" s="10" t="s">
        <v>314</v>
      </c>
      <c r="E293" s="18">
        <v>40708</v>
      </c>
      <c r="F293" s="10" t="s">
        <v>315</v>
      </c>
      <c r="G293" s="10" t="s">
        <v>866</v>
      </c>
      <c r="H293" s="11" t="s">
        <v>316</v>
      </c>
    </row>
    <row r="294" spans="1:8" ht="128" x14ac:dyDescent="0.2">
      <c r="A294" s="9" t="s">
        <v>77</v>
      </c>
      <c r="B294" s="10" t="s">
        <v>170</v>
      </c>
      <c r="C294" s="10" t="s">
        <v>842</v>
      </c>
      <c r="D294" s="10" t="s">
        <v>752</v>
      </c>
      <c r="E294" s="18">
        <v>40708</v>
      </c>
      <c r="F294" s="10" t="s">
        <v>464</v>
      </c>
      <c r="G294" s="10" t="s">
        <v>387</v>
      </c>
      <c r="H294" s="11" t="s">
        <v>856</v>
      </c>
    </row>
    <row r="295" spans="1:8" ht="128" x14ac:dyDescent="0.2">
      <c r="A295" s="9" t="s">
        <v>77</v>
      </c>
      <c r="B295" s="10" t="s">
        <v>320</v>
      </c>
      <c r="C295" s="10" t="s">
        <v>321</v>
      </c>
      <c r="D295" s="10" t="s">
        <v>322</v>
      </c>
      <c r="E295" s="18">
        <v>40697</v>
      </c>
      <c r="F295" s="10" t="s">
        <v>545</v>
      </c>
      <c r="G295" s="10" t="s">
        <v>866</v>
      </c>
      <c r="H295" s="11" t="s">
        <v>323</v>
      </c>
    </row>
    <row r="296" spans="1:8" ht="64" x14ac:dyDescent="0.2">
      <c r="A296" s="9" t="s">
        <v>77</v>
      </c>
      <c r="B296" s="10" t="s">
        <v>171</v>
      </c>
      <c r="C296" s="10" t="s">
        <v>172</v>
      </c>
      <c r="D296" s="10" t="s">
        <v>173</v>
      </c>
      <c r="E296" s="18">
        <v>40675</v>
      </c>
      <c r="F296" s="10" t="s">
        <v>603</v>
      </c>
      <c r="G296" s="10" t="s">
        <v>866</v>
      </c>
      <c r="H296" s="11" t="s">
        <v>577</v>
      </c>
    </row>
    <row r="297" spans="1:8" ht="112" x14ac:dyDescent="0.2">
      <c r="A297" s="9" t="s">
        <v>77</v>
      </c>
      <c r="B297" s="10" t="s">
        <v>171</v>
      </c>
      <c r="C297" s="10" t="s">
        <v>172</v>
      </c>
      <c r="D297" s="10" t="s">
        <v>324</v>
      </c>
      <c r="E297" s="18">
        <v>40675</v>
      </c>
      <c r="F297" s="10" t="s">
        <v>605</v>
      </c>
      <c r="G297" s="10" t="s">
        <v>866</v>
      </c>
      <c r="H297" s="11" t="s">
        <v>606</v>
      </c>
    </row>
    <row r="298" spans="1:8" ht="112" x14ac:dyDescent="0.2">
      <c r="A298" s="9" t="s">
        <v>77</v>
      </c>
      <c r="B298" s="10" t="s">
        <v>171</v>
      </c>
      <c r="C298" s="10" t="s">
        <v>172</v>
      </c>
      <c r="D298" s="10" t="s">
        <v>325</v>
      </c>
      <c r="E298" s="18">
        <v>40675</v>
      </c>
      <c r="F298" s="10" t="s">
        <v>326</v>
      </c>
      <c r="G298" s="10" t="s">
        <v>866</v>
      </c>
      <c r="H298" s="11" t="s">
        <v>604</v>
      </c>
    </row>
    <row r="299" spans="1:8" ht="64" x14ac:dyDescent="0.2">
      <c r="A299" s="9" t="s">
        <v>77</v>
      </c>
      <c r="B299" s="10" t="s">
        <v>174</v>
      </c>
      <c r="C299" s="10" t="s">
        <v>175</v>
      </c>
      <c r="D299" s="10" t="s">
        <v>177</v>
      </c>
      <c r="E299" s="18">
        <v>40648</v>
      </c>
      <c r="F299" s="10" t="s">
        <v>576</v>
      </c>
      <c r="G299" s="10" t="s">
        <v>866</v>
      </c>
      <c r="H299" s="11" t="s">
        <v>577</v>
      </c>
    </row>
    <row r="300" spans="1:8" ht="144" x14ac:dyDescent="0.2">
      <c r="A300" s="9" t="s">
        <v>77</v>
      </c>
      <c r="B300" s="10" t="s">
        <v>174</v>
      </c>
      <c r="C300" s="10" t="s">
        <v>175</v>
      </c>
      <c r="D300" s="10" t="s">
        <v>327</v>
      </c>
      <c r="E300" s="18">
        <v>40648</v>
      </c>
      <c r="F300" s="10" t="s">
        <v>328</v>
      </c>
      <c r="G300" s="10" t="s">
        <v>866</v>
      </c>
      <c r="H300" s="11" t="s">
        <v>583</v>
      </c>
    </row>
    <row r="301" spans="1:8" ht="64" x14ac:dyDescent="0.2">
      <c r="A301" s="9" t="s">
        <v>77</v>
      </c>
      <c r="B301" s="10" t="s">
        <v>174</v>
      </c>
      <c r="C301" s="10" t="s">
        <v>175</v>
      </c>
      <c r="D301" s="10" t="s">
        <v>329</v>
      </c>
      <c r="E301" s="18">
        <v>40648</v>
      </c>
      <c r="F301" s="10" t="s">
        <v>330</v>
      </c>
      <c r="G301" s="10" t="s">
        <v>866</v>
      </c>
      <c r="H301" s="11" t="s">
        <v>582</v>
      </c>
    </row>
    <row r="302" spans="1:8" ht="48" x14ac:dyDescent="0.2">
      <c r="A302" s="9" t="s">
        <v>77</v>
      </c>
      <c r="B302" s="10" t="s">
        <v>174</v>
      </c>
      <c r="C302" s="10" t="s">
        <v>175</v>
      </c>
      <c r="D302" s="10" t="s">
        <v>331</v>
      </c>
      <c r="E302" s="18">
        <v>40648</v>
      </c>
      <c r="F302" s="10" t="s">
        <v>332</v>
      </c>
      <c r="G302" s="10" t="s">
        <v>866</v>
      </c>
      <c r="H302" s="11" t="s">
        <v>581</v>
      </c>
    </row>
    <row r="303" spans="1:8" ht="176" x14ac:dyDescent="0.2">
      <c r="A303" s="9" t="s">
        <v>77</v>
      </c>
      <c r="B303" s="10" t="s">
        <v>174</v>
      </c>
      <c r="C303" s="10" t="s">
        <v>175</v>
      </c>
      <c r="D303" s="10" t="s">
        <v>333</v>
      </c>
      <c r="E303" s="18">
        <v>40648</v>
      </c>
      <c r="F303" s="10" t="s">
        <v>579</v>
      </c>
      <c r="G303" s="10" t="s">
        <v>866</v>
      </c>
      <c r="H303" s="11" t="s">
        <v>580</v>
      </c>
    </row>
    <row r="304" spans="1:8" ht="96" x14ac:dyDescent="0.2">
      <c r="A304" s="9" t="s">
        <v>77</v>
      </c>
      <c r="B304" s="10" t="s">
        <v>174</v>
      </c>
      <c r="C304" s="10" t="s">
        <v>175</v>
      </c>
      <c r="D304" s="10" t="s">
        <v>334</v>
      </c>
      <c r="E304" s="18">
        <v>40648</v>
      </c>
      <c r="F304" s="10" t="s">
        <v>578</v>
      </c>
      <c r="G304" s="10" t="s">
        <v>866</v>
      </c>
      <c r="H304" s="11" t="s">
        <v>441</v>
      </c>
    </row>
    <row r="305" spans="1:8" ht="48" x14ac:dyDescent="0.2">
      <c r="A305" s="9" t="s">
        <v>77</v>
      </c>
      <c r="B305" s="10" t="s">
        <v>174</v>
      </c>
      <c r="C305" s="10" t="s">
        <v>175</v>
      </c>
      <c r="D305" s="10" t="s">
        <v>176</v>
      </c>
      <c r="E305" s="18">
        <v>40648</v>
      </c>
      <c r="F305" s="10" t="s">
        <v>460</v>
      </c>
      <c r="G305" s="10" t="s">
        <v>387</v>
      </c>
      <c r="H305" s="11" t="s">
        <v>676</v>
      </c>
    </row>
    <row r="306" spans="1:8" ht="128" x14ac:dyDescent="0.2">
      <c r="A306" s="9" t="s">
        <v>77</v>
      </c>
      <c r="B306" s="10" t="s">
        <v>178</v>
      </c>
      <c r="C306" s="10" t="s">
        <v>179</v>
      </c>
      <c r="D306" s="10" t="s">
        <v>335</v>
      </c>
      <c r="E306" s="18">
        <v>40518</v>
      </c>
      <c r="F306" s="10" t="s">
        <v>601</v>
      </c>
      <c r="G306" s="10" t="s">
        <v>866</v>
      </c>
      <c r="H306" s="11" t="s">
        <v>602</v>
      </c>
    </row>
    <row r="307" spans="1:8" ht="96" x14ac:dyDescent="0.2">
      <c r="A307" s="9" t="s">
        <v>77</v>
      </c>
      <c r="B307" s="10" t="s">
        <v>178</v>
      </c>
      <c r="C307" s="10" t="s">
        <v>179</v>
      </c>
      <c r="D307" s="10" t="s">
        <v>336</v>
      </c>
      <c r="E307" s="18">
        <v>40518</v>
      </c>
      <c r="F307" s="10" t="s">
        <v>337</v>
      </c>
      <c r="G307" s="10" t="s">
        <v>866</v>
      </c>
      <c r="H307" s="11" t="s">
        <v>600</v>
      </c>
    </row>
    <row r="308" spans="1:8" ht="112" x14ac:dyDescent="0.2">
      <c r="A308" s="9" t="s">
        <v>77</v>
      </c>
      <c r="B308" s="10" t="s">
        <v>178</v>
      </c>
      <c r="C308" s="10" t="s">
        <v>179</v>
      </c>
      <c r="D308" s="10" t="s">
        <v>338</v>
      </c>
      <c r="E308" s="18">
        <v>40518</v>
      </c>
      <c r="F308" s="10" t="s">
        <v>598</v>
      </c>
      <c r="G308" s="10" t="s">
        <v>866</v>
      </c>
      <c r="H308" s="11" t="s">
        <v>599</v>
      </c>
    </row>
    <row r="309" spans="1:8" ht="96" x14ac:dyDescent="0.2">
      <c r="A309" s="9" t="s">
        <v>77</v>
      </c>
      <c r="B309" s="10" t="s">
        <v>178</v>
      </c>
      <c r="C309" s="10" t="s">
        <v>179</v>
      </c>
      <c r="D309" s="10" t="s">
        <v>339</v>
      </c>
      <c r="E309" s="18">
        <v>40518</v>
      </c>
      <c r="F309" s="10" t="s">
        <v>596</v>
      </c>
      <c r="G309" s="10" t="s">
        <v>866</v>
      </c>
      <c r="H309" s="11" t="s">
        <v>597</v>
      </c>
    </row>
    <row r="310" spans="1:8" ht="96" x14ac:dyDescent="0.2">
      <c r="A310" s="9" t="s">
        <v>77</v>
      </c>
      <c r="B310" s="10" t="s">
        <v>178</v>
      </c>
      <c r="C310" s="10" t="s">
        <v>179</v>
      </c>
      <c r="D310" s="10" t="s">
        <v>780</v>
      </c>
      <c r="E310" s="18">
        <v>40518</v>
      </c>
      <c r="F310" s="10" t="s">
        <v>781</v>
      </c>
      <c r="G310" s="10" t="s">
        <v>826</v>
      </c>
      <c r="H310" s="11" t="s">
        <v>901</v>
      </c>
    </row>
    <row r="311" spans="1:8" ht="80" x14ac:dyDescent="0.2">
      <c r="A311" s="9" t="s">
        <v>77</v>
      </c>
      <c r="B311" s="10" t="s">
        <v>180</v>
      </c>
      <c r="C311" s="10" t="s">
        <v>181</v>
      </c>
      <c r="D311" s="10" t="s">
        <v>344</v>
      </c>
      <c r="E311" s="18">
        <v>40497</v>
      </c>
      <c r="F311" s="10" t="s">
        <v>345</v>
      </c>
      <c r="G311" s="10" t="s">
        <v>866</v>
      </c>
      <c r="H311" s="11" t="s">
        <v>587</v>
      </c>
    </row>
    <row r="312" spans="1:8" ht="208" x14ac:dyDescent="0.2">
      <c r="A312" s="9" t="s">
        <v>77</v>
      </c>
      <c r="B312" s="10" t="s">
        <v>180</v>
      </c>
      <c r="C312" s="10" t="s">
        <v>181</v>
      </c>
      <c r="D312" s="10" t="s">
        <v>340</v>
      </c>
      <c r="E312" s="18">
        <v>40497</v>
      </c>
      <c r="F312" s="10" t="s">
        <v>594</v>
      </c>
      <c r="G312" s="10" t="s">
        <v>866</v>
      </c>
      <c r="H312" s="11" t="s">
        <v>595</v>
      </c>
    </row>
    <row r="313" spans="1:8" ht="176" x14ac:dyDescent="0.2">
      <c r="A313" s="9" t="s">
        <v>77</v>
      </c>
      <c r="B313" s="10" t="s">
        <v>180</v>
      </c>
      <c r="C313" s="10" t="s">
        <v>181</v>
      </c>
      <c r="D313" s="10" t="s">
        <v>341</v>
      </c>
      <c r="E313" s="18">
        <v>40497</v>
      </c>
      <c r="F313" s="10" t="s">
        <v>592</v>
      </c>
      <c r="G313" s="10" t="s">
        <v>866</v>
      </c>
      <c r="H313" s="11" t="s">
        <v>593</v>
      </c>
    </row>
    <row r="314" spans="1:8" ht="112" x14ac:dyDescent="0.2">
      <c r="A314" s="9" t="s">
        <v>77</v>
      </c>
      <c r="B314" s="10" t="s">
        <v>180</v>
      </c>
      <c r="C314" s="10" t="s">
        <v>181</v>
      </c>
      <c r="D314" s="10" t="s">
        <v>342</v>
      </c>
      <c r="E314" s="18">
        <v>40497</v>
      </c>
      <c r="F314" s="10" t="s">
        <v>590</v>
      </c>
      <c r="G314" s="10" t="s">
        <v>866</v>
      </c>
      <c r="H314" s="11" t="s">
        <v>591</v>
      </c>
    </row>
    <row r="315" spans="1:8" ht="112" x14ac:dyDescent="0.2">
      <c r="A315" s="9" t="s">
        <v>77</v>
      </c>
      <c r="B315" s="10" t="s">
        <v>180</v>
      </c>
      <c r="C315" s="10" t="s">
        <v>181</v>
      </c>
      <c r="D315" s="10" t="s">
        <v>343</v>
      </c>
      <c r="E315" s="18">
        <v>40497</v>
      </c>
      <c r="F315" s="10" t="s">
        <v>588</v>
      </c>
      <c r="G315" s="10" t="s">
        <v>866</v>
      </c>
      <c r="H315" s="11" t="s">
        <v>589</v>
      </c>
    </row>
    <row r="316" spans="1:8" ht="48" x14ac:dyDescent="0.2">
      <c r="A316" s="9" t="s">
        <v>77</v>
      </c>
      <c r="B316" s="10" t="s">
        <v>180</v>
      </c>
      <c r="C316" s="10" t="s">
        <v>181</v>
      </c>
      <c r="D316" s="10" t="s">
        <v>782</v>
      </c>
      <c r="E316" s="18">
        <v>40497</v>
      </c>
      <c r="F316" s="10" t="s">
        <v>182</v>
      </c>
      <c r="G316" s="10" t="s">
        <v>387</v>
      </c>
      <c r="H316" s="11" t="s">
        <v>755</v>
      </c>
    </row>
  </sheetData>
  <hyperlinks>
    <hyperlink ref="C8" r:id="rId1" xr:uid="{A1B17109-445F-0042-9461-99295F86BD84}"/>
  </hyperlinks>
  <printOptions horizontalCentered="1"/>
  <pageMargins left="0.25" right="0.25" top="0.75" bottom="0.75" header="0.3" footer="0.3"/>
  <pageSetup paperSize="12" scale="57" fitToHeight="2" orientation="landscape" r:id="rId2"/>
  <headerFooter>
    <oddFooter>&amp;R&amp;P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6"/>
  <sheetViews>
    <sheetView zoomScaleNormal="100"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8" t="s">
        <v>351</v>
      </c>
    </row>
    <row r="2" spans="1:28" x14ac:dyDescent="0.2">
      <c r="A2" s="4" t="s">
        <v>353</v>
      </c>
    </row>
    <row r="3" spans="1:28" x14ac:dyDescent="0.2">
      <c r="A3" s="4" t="str">
        <f>'Updated Summary'!A2</f>
        <v>As of 30 September 2020</v>
      </c>
    </row>
    <row r="4" spans="1:28" ht="41" customHeight="1" thickBot="1" x14ac:dyDescent="0.25">
      <c r="A4" s="5"/>
    </row>
    <row r="5" spans="1:28" ht="41" customHeight="1" x14ac:dyDescent="0.2">
      <c r="B5" s="84" t="s">
        <v>759</v>
      </c>
      <c r="C5" s="85"/>
      <c r="D5" s="85"/>
      <c r="E5" s="85"/>
      <c r="F5" s="85"/>
      <c r="G5" s="85"/>
      <c r="H5" s="85"/>
      <c r="I5" s="85"/>
      <c r="J5" s="85"/>
      <c r="K5" s="85"/>
      <c r="L5" s="85"/>
      <c r="M5" s="85"/>
      <c r="N5" s="85"/>
      <c r="O5" s="85"/>
      <c r="P5" s="85"/>
      <c r="Q5" s="85"/>
      <c r="R5" s="85"/>
      <c r="S5" s="85"/>
      <c r="T5" s="86"/>
      <c r="U5" s="6"/>
      <c r="V5" s="6"/>
      <c r="W5" s="6"/>
      <c r="X5" s="6"/>
      <c r="Y5" s="6"/>
      <c r="Z5" s="6"/>
      <c r="AA5" s="6"/>
      <c r="AB5" s="6"/>
    </row>
    <row r="6" spans="1:28" ht="41" customHeight="1" x14ac:dyDescent="0.2">
      <c r="B6" s="90" t="s">
        <v>758</v>
      </c>
      <c r="C6" s="91"/>
      <c r="D6" s="91"/>
      <c r="E6" s="91"/>
      <c r="F6" s="91"/>
      <c r="G6" s="91"/>
      <c r="H6" s="91"/>
      <c r="I6" s="91"/>
      <c r="J6" s="91"/>
      <c r="K6" s="91"/>
      <c r="L6" s="91"/>
      <c r="M6" s="91"/>
      <c r="N6" s="91"/>
      <c r="O6" s="91"/>
      <c r="P6" s="91"/>
      <c r="Q6" s="91"/>
      <c r="R6" s="91"/>
      <c r="S6" s="91"/>
      <c r="T6" s="92"/>
      <c r="U6" s="6"/>
      <c r="V6" s="6"/>
      <c r="W6" s="6"/>
      <c r="X6" s="6"/>
      <c r="Y6" s="6"/>
      <c r="Z6" s="6"/>
      <c r="AA6" s="6"/>
      <c r="AB6" s="6"/>
    </row>
    <row r="7" spans="1:28" ht="41" customHeight="1" x14ac:dyDescent="0.2">
      <c r="B7" s="90" t="s">
        <v>401</v>
      </c>
      <c r="C7" s="91"/>
      <c r="D7" s="91"/>
      <c r="E7" s="91"/>
      <c r="F7" s="91"/>
      <c r="G7" s="91"/>
      <c r="H7" s="91"/>
      <c r="I7" s="91"/>
      <c r="J7" s="91"/>
      <c r="K7" s="91"/>
      <c r="L7" s="91"/>
      <c r="M7" s="91"/>
      <c r="N7" s="91"/>
      <c r="O7" s="91"/>
      <c r="P7" s="91"/>
      <c r="Q7" s="91"/>
      <c r="R7" s="91"/>
      <c r="S7" s="91"/>
      <c r="T7" s="92"/>
      <c r="U7" s="6"/>
      <c r="V7" s="6"/>
      <c r="W7" s="6"/>
      <c r="X7" s="6"/>
      <c r="Y7" s="6"/>
      <c r="Z7" s="6"/>
      <c r="AA7" s="6"/>
      <c r="AB7" s="6"/>
    </row>
    <row r="8" spans="1:28" ht="41" customHeight="1" x14ac:dyDescent="0.2">
      <c r="B8" s="90" t="s">
        <v>835</v>
      </c>
      <c r="C8" s="91"/>
      <c r="D8" s="91"/>
      <c r="E8" s="91"/>
      <c r="F8" s="91"/>
      <c r="G8" s="91"/>
      <c r="H8" s="91"/>
      <c r="I8" s="91"/>
      <c r="J8" s="91"/>
      <c r="K8" s="91"/>
      <c r="L8" s="91"/>
      <c r="M8" s="91"/>
      <c r="N8" s="91"/>
      <c r="O8" s="91"/>
      <c r="P8" s="91"/>
      <c r="Q8" s="91"/>
      <c r="R8" s="91"/>
      <c r="S8" s="91"/>
      <c r="T8" s="92"/>
      <c r="U8" s="6"/>
      <c r="V8" s="6"/>
      <c r="W8" s="6"/>
      <c r="X8" s="6"/>
      <c r="Y8" s="6"/>
      <c r="Z8" s="6"/>
      <c r="AA8" s="6"/>
      <c r="AB8" s="6"/>
    </row>
    <row r="9" spans="1:28" ht="41" customHeight="1" x14ac:dyDescent="0.2">
      <c r="B9" s="90" t="s">
        <v>757</v>
      </c>
      <c r="C9" s="91"/>
      <c r="D9" s="91"/>
      <c r="E9" s="91"/>
      <c r="F9" s="91"/>
      <c r="G9" s="91"/>
      <c r="H9" s="91"/>
      <c r="I9" s="91"/>
      <c r="J9" s="91"/>
      <c r="K9" s="91"/>
      <c r="L9" s="91"/>
      <c r="M9" s="91"/>
      <c r="N9" s="91"/>
      <c r="O9" s="91"/>
      <c r="P9" s="91"/>
      <c r="Q9" s="91"/>
      <c r="R9" s="91"/>
      <c r="S9" s="91"/>
      <c r="T9" s="92"/>
      <c r="U9" s="6"/>
      <c r="V9" s="6"/>
      <c r="W9" s="6"/>
      <c r="X9" s="6"/>
      <c r="Y9" s="6"/>
      <c r="Z9" s="6"/>
      <c r="AA9" s="6"/>
      <c r="AB9" s="6"/>
    </row>
    <row r="10" spans="1:28" ht="41" customHeight="1" x14ac:dyDescent="0.2">
      <c r="B10" s="90" t="s">
        <v>834</v>
      </c>
      <c r="C10" s="91"/>
      <c r="D10" s="91"/>
      <c r="E10" s="91"/>
      <c r="F10" s="91"/>
      <c r="G10" s="91"/>
      <c r="H10" s="91"/>
      <c r="I10" s="91"/>
      <c r="J10" s="91"/>
      <c r="K10" s="91"/>
      <c r="L10" s="91"/>
      <c r="M10" s="91"/>
      <c r="N10" s="91"/>
      <c r="O10" s="91"/>
      <c r="P10" s="91"/>
      <c r="Q10" s="91"/>
      <c r="R10" s="91"/>
      <c r="S10" s="91"/>
      <c r="T10" s="92"/>
      <c r="U10" s="6"/>
      <c r="V10" s="6"/>
      <c r="W10" s="6"/>
      <c r="X10" s="6"/>
      <c r="Y10" s="6"/>
      <c r="Z10" s="6"/>
      <c r="AA10" s="6"/>
      <c r="AB10" s="6"/>
    </row>
    <row r="11" spans="1:28" ht="41" customHeight="1" x14ac:dyDescent="0.2">
      <c r="B11" s="90" t="s">
        <v>756</v>
      </c>
      <c r="C11" s="91"/>
      <c r="D11" s="91"/>
      <c r="E11" s="91"/>
      <c r="F11" s="91"/>
      <c r="G11" s="91"/>
      <c r="H11" s="91"/>
      <c r="I11" s="91"/>
      <c r="J11" s="91"/>
      <c r="K11" s="91"/>
      <c r="L11" s="91"/>
      <c r="M11" s="91"/>
      <c r="N11" s="91"/>
      <c r="O11" s="91"/>
      <c r="P11" s="91"/>
      <c r="Q11" s="91"/>
      <c r="R11" s="91"/>
      <c r="S11" s="91"/>
      <c r="T11" s="92"/>
      <c r="U11" s="7"/>
      <c r="V11" s="7"/>
      <c r="W11" s="6"/>
      <c r="X11" s="6"/>
      <c r="Y11" s="6"/>
      <c r="Z11" s="6"/>
      <c r="AA11" s="6"/>
      <c r="AB11" s="6"/>
    </row>
    <row r="12" spans="1:28" ht="41" customHeight="1" thickBot="1" x14ac:dyDescent="0.25">
      <c r="B12" s="87" t="s">
        <v>402</v>
      </c>
      <c r="C12" s="88"/>
      <c r="D12" s="88"/>
      <c r="E12" s="88"/>
      <c r="F12" s="88"/>
      <c r="G12" s="88"/>
      <c r="H12" s="88"/>
      <c r="I12" s="88"/>
      <c r="J12" s="88"/>
      <c r="K12" s="88"/>
      <c r="L12" s="88"/>
      <c r="M12" s="88"/>
      <c r="N12" s="88"/>
      <c r="O12" s="88"/>
      <c r="P12" s="88"/>
      <c r="Q12" s="88"/>
      <c r="R12" s="88"/>
      <c r="S12" s="88"/>
      <c r="T12" s="89"/>
      <c r="U12" s="6"/>
      <c r="V12" s="6"/>
      <c r="W12" s="6"/>
      <c r="X12" s="6"/>
      <c r="Y12" s="6"/>
      <c r="Z12" s="6"/>
      <c r="AA12" s="6"/>
      <c r="AB12" s="6"/>
    </row>
    <row r="13" spans="1:28" ht="41" customHeight="1" x14ac:dyDescent="0.2"/>
    <row r="16" spans="1:28" x14ac:dyDescent="0.2">
      <c r="B16" s="35"/>
    </row>
  </sheetData>
  <mergeCells count="8">
    <mergeCell ref="B5:T5"/>
    <mergeCell ref="B12:T12"/>
    <mergeCell ref="B11:T11"/>
    <mergeCell ref="B9:T9"/>
    <mergeCell ref="B7:T7"/>
    <mergeCell ref="B6:T6"/>
    <mergeCell ref="B10:T10"/>
    <mergeCell ref="B8:T8"/>
  </mergeCells>
  <pageMargins left="0.7" right="0.7" top="0.75" bottom="0.75" header="0.3" footer="0.3"/>
  <pageSetup paperSize="1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Microsoft Office User</cp:lastModifiedBy>
  <cp:lastPrinted>2020-10-15T16:48:16Z</cp:lastPrinted>
  <dcterms:created xsi:type="dcterms:W3CDTF">2017-03-31T01:01:56Z</dcterms:created>
  <dcterms:modified xsi:type="dcterms:W3CDTF">2020-10-15T19:56:59Z</dcterms:modified>
</cp:coreProperties>
</file>