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2.65.12\Finance\FP&amp;A\FY17\FY17 Operating Plan and Budget\Budget Templates\Round 2 - To be Adopted\"/>
    </mc:Choice>
  </mc:AlternateContent>
  <bookViews>
    <workbookView xWindow="0" yWindow="0" windowWidth="28800" windowHeight="13335" tabRatio="712"/>
  </bookViews>
  <sheets>
    <sheet name="Publish - Port .xls" sheetId="2" r:id="rId1"/>
    <sheet name="By Project All" sheetId="8" r:id="rId2"/>
    <sheet name="By Project Obj 1 " sheetId="3" r:id="rId3"/>
    <sheet name="By Project Obj 2 " sheetId="4" r:id="rId4"/>
    <sheet name="By Project Obj 3 " sheetId="5" r:id="rId5"/>
    <sheet name="By Project Obj 4 " sheetId="6" r:id="rId6"/>
    <sheet name="By Project Obj 5" sheetId="7" r:id="rId7"/>
  </sheets>
  <definedNames>
    <definedName name="_xlnm._FilterDatabase" localSheetId="0" hidden="1">'Publish - Port .xls'!$A$4:$C$4</definedName>
    <definedName name="HTML_OS" hidden="1">0</definedName>
    <definedName name="HTML_PathFile" hidden="1">"W:\MSOFFICE\isq1rel2.htm"</definedName>
    <definedName name="HTML_Title" hidden="1">""</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41171.0443865741</definedName>
    <definedName name="IQ_NAV_ACT_OR_EST" hidden="1">"c2225"</definedName>
    <definedName name="IQ_NET_DEBT_ISSUED_BR" hidden="1">"c753"</definedName>
    <definedName name="IQ_NET_INT_INC_BR" hidden="1">"c765"</definedName>
    <definedName name="IQ_NTM" hidden="1">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_xlnm.Print_Area" localSheetId="3">'By Project Obj 2 '!$A$1:$M$135</definedName>
    <definedName name="_xlnm.Print_Titles" localSheetId="1">'By Project All'!$3:$3</definedName>
    <definedName name="_xlnm.Print_Titles" localSheetId="2">'By Project Obj 1 '!$4:$4</definedName>
    <definedName name="_xlnm.Print_Titles" localSheetId="3">'By Project Obj 2 '!$4:$4</definedName>
    <definedName name="_xlnm.Print_Titles" localSheetId="4">'By Project Obj 3 '!$4:$4</definedName>
    <definedName name="_xlnm.Print_Titles" localSheetId="5">'By Project Obj 4 '!$4:$4</definedName>
    <definedName name="_xlnm.Print_Titles" localSheetId="6">'By Project Obj 5'!$4:$4</definedName>
    <definedName name="_xlnm.Print_Titles" localSheetId="0">'Publish - Port .xls'!$4:$4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0" i="8" l="1"/>
  <c r="C439" i="8"/>
  <c r="C433" i="8"/>
  <c r="C428" i="8"/>
  <c r="C421" i="8"/>
  <c r="B417" i="8"/>
  <c r="C416" i="8"/>
  <c r="C411" i="8"/>
  <c r="C404" i="8"/>
  <c r="C402" i="8"/>
  <c r="C393" i="8"/>
  <c r="B379" i="8"/>
  <c r="C378" i="8"/>
  <c r="C367" i="8"/>
  <c r="C361" i="8"/>
  <c r="C359" i="8"/>
  <c r="B352" i="8"/>
  <c r="C351" i="8"/>
  <c r="C342" i="8"/>
  <c r="C338" i="8"/>
  <c r="C334" i="8"/>
  <c r="B328" i="8"/>
  <c r="C327" i="8"/>
  <c r="B325" i="8"/>
  <c r="C324" i="8"/>
  <c r="C320" i="8"/>
  <c r="B318" i="8"/>
  <c r="C317" i="8"/>
  <c r="B314" i="8"/>
  <c r="C313" i="8"/>
  <c r="C311" i="8"/>
  <c r="B309" i="8"/>
  <c r="C308" i="8"/>
  <c r="C306" i="8"/>
  <c r="C295" i="8"/>
  <c r="B292" i="8"/>
  <c r="C291" i="8"/>
  <c r="C268" i="8"/>
  <c r="C266" i="8"/>
  <c r="C263" i="8"/>
  <c r="C260" i="8"/>
  <c r="B254" i="8"/>
  <c r="C253" i="8"/>
  <c r="C248" i="8"/>
  <c r="C236" i="8"/>
  <c r="C234" i="8"/>
  <c r="C230" i="8"/>
  <c r="C224" i="8"/>
  <c r="C222" i="8"/>
  <c r="C215" i="8"/>
  <c r="C207" i="8"/>
  <c r="C203" i="8"/>
  <c r="C201" i="8"/>
  <c r="B199" i="8"/>
  <c r="C198" i="8"/>
  <c r="C186" i="8"/>
  <c r="C184" i="8"/>
  <c r="C177" i="8"/>
  <c r="B171" i="8"/>
  <c r="C170" i="8"/>
  <c r="C167" i="8"/>
  <c r="C161" i="8"/>
  <c r="C156" i="8"/>
  <c r="C145" i="8"/>
  <c r="C142" i="8"/>
  <c r="C138" i="8"/>
  <c r="B124" i="8"/>
  <c r="C123" i="8"/>
  <c r="C116" i="8"/>
  <c r="C99" i="8"/>
  <c r="B56" i="8"/>
  <c r="C55" i="8"/>
  <c r="C50" i="8"/>
  <c r="C30" i="8"/>
  <c r="C23" i="8"/>
  <c r="C21" i="8"/>
  <c r="B91" i="7" l="1"/>
  <c r="C90" i="7"/>
  <c r="C84" i="7"/>
  <c r="C79" i="7"/>
  <c r="C72" i="7"/>
  <c r="B68" i="7"/>
  <c r="C67" i="7"/>
  <c r="C62" i="7"/>
  <c r="C55" i="7"/>
  <c r="C53" i="7"/>
  <c r="C44" i="7"/>
  <c r="B30" i="7"/>
  <c r="C29" i="7"/>
  <c r="C18" i="7"/>
  <c r="C12" i="7"/>
  <c r="C10" i="7"/>
  <c r="B41" i="6"/>
  <c r="C40" i="6"/>
  <c r="C31" i="6"/>
  <c r="C27" i="6"/>
  <c r="C23" i="6"/>
  <c r="B17" i="6"/>
  <c r="C16" i="6"/>
  <c r="B14" i="6"/>
  <c r="C13" i="6"/>
  <c r="C9" i="6"/>
  <c r="B7" i="6"/>
  <c r="C6" i="6"/>
  <c r="B63" i="5"/>
  <c r="C62" i="5"/>
  <c r="C60" i="5"/>
  <c r="B58" i="5"/>
  <c r="C57" i="5"/>
  <c r="C55" i="5"/>
  <c r="C44" i="5"/>
  <c r="B41" i="5"/>
  <c r="C40" i="5"/>
  <c r="C17" i="5"/>
  <c r="C15" i="5"/>
  <c r="C12" i="5"/>
  <c r="C9" i="5"/>
  <c r="B133" i="4"/>
  <c r="C132" i="4"/>
  <c r="C127" i="4"/>
  <c r="C115" i="4"/>
  <c r="C113" i="4"/>
  <c r="C109" i="4"/>
  <c r="C103" i="4"/>
  <c r="C101" i="4"/>
  <c r="C94" i="4"/>
  <c r="C86" i="4"/>
  <c r="C82" i="4"/>
  <c r="C80" i="4"/>
  <c r="B78" i="4"/>
  <c r="C77" i="4"/>
  <c r="C65" i="4"/>
  <c r="C63" i="4"/>
  <c r="C56" i="4"/>
  <c r="B50" i="4"/>
  <c r="C49" i="4"/>
  <c r="C46" i="4"/>
  <c r="C40" i="4"/>
  <c r="C35" i="4"/>
  <c r="C24" i="4"/>
  <c r="C21" i="4"/>
  <c r="C17" i="4"/>
  <c r="B125" i="3"/>
  <c r="C124" i="3"/>
  <c r="C117" i="3"/>
  <c r="C100" i="3"/>
  <c r="B57" i="3"/>
  <c r="C56" i="3"/>
  <c r="C51" i="3"/>
  <c r="C31" i="3"/>
  <c r="C24" i="3"/>
  <c r="C22" i="3"/>
  <c r="I91" i="2" l="1"/>
  <c r="H91" i="2"/>
  <c r="G91" i="2"/>
  <c r="E91" i="2"/>
  <c r="D91" i="2"/>
  <c r="G85" i="2"/>
  <c r="I80" i="2"/>
  <c r="E80" i="2"/>
  <c r="J68" i="2"/>
  <c r="F68" i="2"/>
  <c r="J63" i="2"/>
  <c r="I63" i="2"/>
  <c r="H63" i="2"/>
  <c r="G63" i="2"/>
  <c r="F63" i="2"/>
  <c r="L62" i="2"/>
  <c r="D63" i="2"/>
  <c r="G61" i="2"/>
  <c r="I58" i="2"/>
  <c r="H58" i="2"/>
  <c r="G58" i="2"/>
  <c r="F58" i="2"/>
  <c r="E58" i="2"/>
  <c r="D58" i="2"/>
  <c r="H55" i="2"/>
  <c r="D55" i="2"/>
  <c r="L51" i="2"/>
  <c r="I52" i="2"/>
  <c r="E52" i="2"/>
  <c r="L46" i="2"/>
  <c r="H48" i="2"/>
  <c r="D48" i="2"/>
  <c r="J41" i="2"/>
  <c r="G41" i="2"/>
  <c r="F41" i="2"/>
  <c r="H29" i="2"/>
  <c r="D29" i="2"/>
  <c r="L23" i="2"/>
  <c r="G15" i="2"/>
  <c r="J11" i="2"/>
  <c r="G11" i="2"/>
  <c r="E11" i="2"/>
  <c r="I8" i="2"/>
  <c r="E8" i="2"/>
  <c r="H11" i="2" l="1"/>
  <c r="F15" i="2"/>
  <c r="F11" i="2"/>
  <c r="D74" i="2"/>
  <c r="H74" i="2"/>
  <c r="D15" i="2"/>
  <c r="L76" i="2"/>
  <c r="L57" i="2"/>
  <c r="F80" i="2"/>
  <c r="F8" i="2"/>
  <c r="F16" i="2" s="1"/>
  <c r="J8" i="2"/>
  <c r="D11" i="2"/>
  <c r="L34" i="2"/>
  <c r="G68" i="2"/>
  <c r="G69" i="2" s="1"/>
  <c r="G80" i="2"/>
  <c r="J80" i="2"/>
  <c r="L84" i="2"/>
  <c r="H15" i="2"/>
  <c r="F24" i="2"/>
  <c r="G24" i="2"/>
  <c r="E29" i="2"/>
  <c r="I29" i="2"/>
  <c r="L27" i="2"/>
  <c r="L33" i="2"/>
  <c r="E48" i="2"/>
  <c r="I48" i="2"/>
  <c r="L45" i="2"/>
  <c r="F52" i="2"/>
  <c r="J52" i="2"/>
  <c r="L50" i="2"/>
  <c r="E55" i="2"/>
  <c r="I55" i="2"/>
  <c r="D61" i="2"/>
  <c r="H61" i="2"/>
  <c r="L60" i="2"/>
  <c r="F74" i="2"/>
  <c r="J74" i="2"/>
  <c r="L71" i="2"/>
  <c r="L73" i="2"/>
  <c r="I74" i="2"/>
  <c r="L75" i="2"/>
  <c r="D85" i="2"/>
  <c r="H85" i="2"/>
  <c r="L83" i="2"/>
  <c r="G8" i="2"/>
  <c r="I11" i="2"/>
  <c r="L11" i="2" s="1"/>
  <c r="E15" i="2"/>
  <c r="E16" i="2" s="1"/>
  <c r="I15" i="2"/>
  <c r="F29" i="2"/>
  <c r="J29" i="2"/>
  <c r="L26" i="2"/>
  <c r="F48" i="2"/>
  <c r="J48" i="2"/>
  <c r="L44" i="2"/>
  <c r="G52" i="2"/>
  <c r="F55" i="2"/>
  <c r="J55" i="2"/>
  <c r="L54" i="2"/>
  <c r="L59" i="2"/>
  <c r="I61" i="2"/>
  <c r="D68" i="2"/>
  <c r="H68" i="2"/>
  <c r="G74" i="2"/>
  <c r="L78" i="2"/>
  <c r="E85" i="2"/>
  <c r="I85" i="2"/>
  <c r="L82" i="2"/>
  <c r="L89" i="2"/>
  <c r="D8" i="2"/>
  <c r="H8" i="2"/>
  <c r="H16" i="2" s="1"/>
  <c r="D24" i="2"/>
  <c r="H24" i="2"/>
  <c r="G29" i="2"/>
  <c r="G48" i="2"/>
  <c r="L47" i="2"/>
  <c r="D52" i="2"/>
  <c r="D56" i="2" s="1"/>
  <c r="H52" i="2"/>
  <c r="L53" i="2"/>
  <c r="F61" i="2"/>
  <c r="F69" i="2" s="1"/>
  <c r="J61" i="2"/>
  <c r="L64" i="2"/>
  <c r="I68" i="2"/>
  <c r="D80" i="2"/>
  <c r="D86" i="2" s="1"/>
  <c r="H80" i="2"/>
  <c r="H86" i="2" s="1"/>
  <c r="L77" i="2"/>
  <c r="F85" i="2"/>
  <c r="L81" i="2"/>
  <c r="F91" i="2"/>
  <c r="J91" i="2"/>
  <c r="L88" i="2"/>
  <c r="F95" i="2"/>
  <c r="F99" i="2" s="1"/>
  <c r="I16" i="2"/>
  <c r="D16" i="2"/>
  <c r="G42" i="2"/>
  <c r="F42" i="2"/>
  <c r="G16" i="2"/>
  <c r="L14" i="2"/>
  <c r="L20" i="2"/>
  <c r="L37" i="2"/>
  <c r="F56" i="2"/>
  <c r="J56" i="2"/>
  <c r="I86" i="2"/>
  <c r="L17" i="2"/>
  <c r="L22" i="2"/>
  <c r="L25" i="2"/>
  <c r="D41" i="2"/>
  <c r="D42" i="2" s="1"/>
  <c r="L36" i="2"/>
  <c r="L43" i="2"/>
  <c r="G86" i="2"/>
  <c r="L5" i="2"/>
  <c r="L7" i="2"/>
  <c r="L10" i="2"/>
  <c r="L13" i="2"/>
  <c r="L19" i="2"/>
  <c r="H41" i="2"/>
  <c r="H92" i="2" s="1"/>
  <c r="L32" i="2"/>
  <c r="L6" i="2"/>
  <c r="L9" i="2"/>
  <c r="L12" i="2"/>
  <c r="J15" i="2"/>
  <c r="L15" i="2" s="1"/>
  <c r="E24" i="2"/>
  <c r="I24" i="2"/>
  <c r="L18" i="2"/>
  <c r="J24" i="2"/>
  <c r="E41" i="2"/>
  <c r="L41" i="2" s="1"/>
  <c r="I41" i="2"/>
  <c r="L31" i="2"/>
  <c r="L35" i="2"/>
  <c r="H56" i="2"/>
  <c r="I69" i="2"/>
  <c r="G55" i="2"/>
  <c r="J85" i="2"/>
  <c r="L85" i="2" s="1"/>
  <c r="L49" i="2"/>
  <c r="L70" i="2"/>
  <c r="L87" i="2"/>
  <c r="E61" i="2"/>
  <c r="E63" i="2"/>
  <c r="L63" i="2" s="1"/>
  <c r="E74" i="2"/>
  <c r="E86" i="2" s="1"/>
  <c r="J58" i="2"/>
  <c r="E68" i="2"/>
  <c r="L30" i="2"/>
  <c r="L91" i="2" l="1"/>
  <c r="L80" i="2"/>
  <c r="D95" i="2"/>
  <c r="D99" i="2" s="1"/>
  <c r="D92" i="2"/>
  <c r="L29" i="2"/>
  <c r="H69" i="2"/>
  <c r="I56" i="2"/>
  <c r="L48" i="2"/>
  <c r="G95" i="2"/>
  <c r="G99" i="2" s="1"/>
  <c r="D69" i="2"/>
  <c r="L52" i="2"/>
  <c r="E56" i="2"/>
  <c r="L68" i="2"/>
  <c r="L61" i="2"/>
  <c r="I42" i="2"/>
  <c r="H42" i="2"/>
  <c r="I92" i="2"/>
  <c r="F92" i="2"/>
  <c r="L55" i="2"/>
  <c r="I95" i="2"/>
  <c r="I99" i="2" s="1"/>
  <c r="G56" i="2"/>
  <c r="L8" i="2"/>
  <c r="F86" i="2"/>
  <c r="E92" i="2"/>
  <c r="J92" i="2"/>
  <c r="J69" i="2"/>
  <c r="L58" i="2"/>
  <c r="L24" i="2"/>
  <c r="J86" i="2"/>
  <c r="G92" i="2"/>
  <c r="J42" i="2"/>
  <c r="E95" i="2"/>
  <c r="E99" i="2" s="1"/>
  <c r="H95" i="2"/>
  <c r="H99" i="2" s="1"/>
  <c r="E69" i="2"/>
  <c r="J16" i="2"/>
  <c r="L16" i="2" s="1"/>
  <c r="E42" i="2"/>
  <c r="J95" i="2"/>
  <c r="J99" i="2" s="1"/>
  <c r="L69" i="2" l="1"/>
  <c r="L42" i="2"/>
</calcChain>
</file>

<file path=xl/sharedStrings.xml><?xml version="1.0" encoding="utf-8"?>
<sst xmlns="http://schemas.openxmlformats.org/spreadsheetml/2006/main" count="1864" uniqueCount="854">
  <si>
    <t>Obj.</t>
  </si>
  <si>
    <t>Goal</t>
  </si>
  <si>
    <t>Portfolios</t>
  </si>
  <si>
    <t>Project ID</t>
  </si>
  <si>
    <t>Project Name</t>
  </si>
  <si>
    <t>Project Description</t>
  </si>
  <si>
    <t>FTE*</t>
  </si>
  <si>
    <t>Personnel</t>
  </si>
  <si>
    <t>Travel &amp; Meetings</t>
  </si>
  <si>
    <t>Profess. Svcs.</t>
  </si>
  <si>
    <t>Admin</t>
  </si>
  <si>
    <t>Capital</t>
  </si>
  <si>
    <t>Total</t>
  </si>
  <si>
    <t xml:space="preserve">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t>
  </si>
  <si>
    <t>1.1-Further globalize and regionalize ICANN functions</t>
  </si>
  <si>
    <t>1.1.1 Raising Stakeholder Awareness of ICANN Worldwide</t>
  </si>
  <si>
    <t>FY17 Speakers Bureau</t>
  </si>
  <si>
    <t xml:space="preserve">The speakers bureau looks after speaking engagements that ICANN is invited to. </t>
  </si>
  <si>
    <t>FY17 Communications, Social Media</t>
  </si>
  <si>
    <t xml:space="preserve">To manage ICANN's social media and digital platforms. </t>
  </si>
  <si>
    <t>FY17 Communications, Content Management</t>
  </si>
  <si>
    <t>Ongoing management of content creation and management.</t>
  </si>
  <si>
    <t>FY17 GDD Communications</t>
  </si>
  <si>
    <t xml:space="preserve">Ongoing Global Domains Division communications planning and support.  </t>
  </si>
  <si>
    <t>FY17 Latin America &amp; Caribbean Communications</t>
  </si>
  <si>
    <t xml:space="preserve">To support the region in communications activities and support the regional engagement strategy. </t>
  </si>
  <si>
    <t>FY17 Asia Pacific Communications Support</t>
  </si>
  <si>
    <t xml:space="preserve">To support the region in communications activities which supports the regional engagement strategy. </t>
  </si>
  <si>
    <t>FY17 Europe, Middle East, Africa Communications Support</t>
  </si>
  <si>
    <t xml:space="preserve">To support the region in communications activities which supports the regional engagement strategies. </t>
  </si>
  <si>
    <t>FY17 North America Communications Support</t>
  </si>
  <si>
    <t>To support the region in communications activities which supports the regional engagement strategy.</t>
  </si>
  <si>
    <t>FY17 ICANN57 Meeting Communications Support</t>
  </si>
  <si>
    <t>To support communications for ICANN57 including materials, awards, photographers and other freelance support.</t>
  </si>
  <si>
    <t>FY17 ICANN58 Meeting Communications Support</t>
  </si>
  <si>
    <t>To provide communications support for ICANN Meeting including materials, photographers, and other freelance support as required.</t>
  </si>
  <si>
    <t>FY17 ICANN59 Meeting Communications Support</t>
  </si>
  <si>
    <t>To support communications for ICANN Meeting including materials, photographers and other freelance support as needed.</t>
  </si>
  <si>
    <t>FY17 Ongoing General Communications</t>
  </si>
  <si>
    <t>Ongoing general communications for ICANN.</t>
  </si>
  <si>
    <t>FY17 Ongoing Crisis Planning</t>
  </si>
  <si>
    <t xml:space="preserve">To develop a communications plan for crisis situations and supporting business continuity planning. </t>
  </si>
  <si>
    <t>FY17 New gTLD Communications</t>
  </si>
  <si>
    <t>To support the new gTLD Program on ongoing communications activities.</t>
  </si>
  <si>
    <t>FY17 Quarterly Stakeholder Call Communications</t>
  </si>
  <si>
    <t xml:space="preserve">To produce Quarterly Stakeholder Calls and support communications including creating presentations and overall production of the event. </t>
  </si>
  <si>
    <t>FY17 Ongoing Internal Communications</t>
  </si>
  <si>
    <t>To develop, plan and execute the internal communications strategy and plan for ICANN.</t>
  </si>
  <si>
    <t>FY17 Ongoing Media Relations</t>
  </si>
  <si>
    <t>To develop, plan and execute the media relations strategy and plan for ICANN.</t>
  </si>
  <si>
    <t>1.1.2 Engagement Planning</t>
  </si>
  <si>
    <t>FY17 GSE Planning &amp; Coordination</t>
  </si>
  <si>
    <t>This project covers cross-regional and functional coordination activities for GSE in FY17 (budget, event tracking, allocation of resources, contributions to Strategic &amp; Operational planning, inputs to Enterprise Risk Management, inter-departmental collaboration). This also covers oversight of GSE hub and engagement center activity.</t>
  </si>
  <si>
    <t>1.1.3 Language Services</t>
  </si>
  <si>
    <t>On-going Language Services Support (All Services) - FY17</t>
  </si>
  <si>
    <t>Provision of translations, transcription, teleconference interpretation and scribing support throughout the organization. Including Scribing support for Board meetings, retreats and workshops. FY16</t>
  </si>
  <si>
    <t>On-Going Administrative and Management of LS Dept - FY17</t>
  </si>
  <si>
    <t>Administrative work and department management
* Process contracts and PO request 
* Process of monthly invoices, generation of services reports, metrics
* Equipment rental
* LS Department training, certifications, seminars, etc.</t>
  </si>
  <si>
    <t>Language Support for Regional Meetings - FY17</t>
  </si>
  <si>
    <t>Provide LS support for the GSE Team, Regional VPs, ACs and SOs
* Regional Meetings
* Outreach efforts
* Webinars
* etc.</t>
  </si>
  <si>
    <t>Language Services Department - Team Work and Growth - FY17</t>
  </si>
  <si>
    <t>On-Going team work and continue enhancing and expanding the Language Services Department. 
* Work on contracting additional resources to assist in the PM tasks 
* Assess, produce and implement program to enhance document production and writing capabilities across the organization 
* Research, produce and deploy Plain English Program (include courses and webinars) 
* Complete and implement Language Services style guide for all languages 
* On-Going work on terminology platform to deploy continuous updates throughout the organization to ensure consistency and quality in all written forms</t>
  </si>
  <si>
    <t>ICANN in Your Language (Web-site and Culture) - FY17</t>
  </si>
  <si>
    <t>Be aligned with ICANN in its Internationalization tasks and efforts:
Research best methodology, plan and deploy translation management platform and structure for:
* Localization of new.icann.org  
* Crowd-sourcing program/platform for inclusion of community in the translation process.
* MT feasibility for e-mail treads, discussion forums, public comment periods
* Work on integrating the web-development team into our plan for the multilingual new.icann.org</t>
  </si>
  <si>
    <t>VERIZON Support FY17</t>
  </si>
  <si>
    <t>Only for Policy Dept. 
The services covered by the money in this budget line is solely for transcriptions from VERIZON.</t>
  </si>
  <si>
    <t>1.1-Further globalize and regionalize ICANN functions Total</t>
  </si>
  <si>
    <t>1.2 Bring ICANN to the world by creating a balanced and proactive approach to regional engagement with stakeholders</t>
  </si>
  <si>
    <t>1.2.1 Engage Stakeholders Regionally</t>
  </si>
  <si>
    <t>FY17 Ongoing Regional Engagement: Asia</t>
  </si>
  <si>
    <t>This project covers the ongoing engagement activities for the GSE Asia team.</t>
  </si>
  <si>
    <t>FY17 Ongoing Regional Engagement: Africa</t>
  </si>
  <si>
    <t>This project covers the ongoing engagement activities for the GSE Africa team.</t>
  </si>
  <si>
    <t>FY17 Ongoing Regional Engagement: Europe</t>
  </si>
  <si>
    <t>This project covers the ongoing engagement activities for the GSE Europe team.</t>
  </si>
  <si>
    <t>FY17 Ongoing Regional Engagement: Middle East</t>
  </si>
  <si>
    <t>This project covers the ongoing engagement activities for the GSE Middle East team.</t>
  </si>
  <si>
    <t>FY17 Ongoing Regional Engagement: Eastern Europe/Central Asia</t>
  </si>
  <si>
    <t>This project covers the ongoing engagement activities for the GSE EE/CA team.</t>
  </si>
  <si>
    <t>FY17 Ongoing Regional Engagement: Latin America &amp; The Caribbean</t>
  </si>
  <si>
    <t>This project covers the ongoing engagement activities for the GSE LAC team.</t>
  </si>
  <si>
    <t>FY17 Ongoing Regional Engagement: North America</t>
  </si>
  <si>
    <t>This project covers the ongoing engagement activities for the GSE North America team.</t>
  </si>
  <si>
    <t>FY17 Ongoing Regional Engagement: Oceania</t>
  </si>
  <si>
    <t>This project covers the ongoing engagement activities for the GSE Oceania team.</t>
  </si>
  <si>
    <t>FY17 Ongoing Civil Society Engagement</t>
  </si>
  <si>
    <t>This project covers the ongoing engagement activities for Civil Society.</t>
  </si>
  <si>
    <t>FY17 Ongoing Technical Engagement</t>
  </si>
  <si>
    <t>This project covers the ongoing engagement activities for the Technical Community</t>
  </si>
  <si>
    <t>FY17 Asia Regional Strategy</t>
  </si>
  <si>
    <t xml:space="preserve">This project covers the FY17 Asia Regional Strategy Implementation </t>
  </si>
  <si>
    <t>FY17 Ongoing Business Engagement</t>
  </si>
  <si>
    <t>This project covers Ongoing business Engagement</t>
  </si>
  <si>
    <t>FY17 Middle East Regional Strategy Implementation</t>
  </si>
  <si>
    <t>This Project covers the FY17 Middle East regional strategy implementation</t>
  </si>
  <si>
    <t>FY17 Oceania Regional Strategy Implementation</t>
  </si>
  <si>
    <t>This Project covers the FY17 Oceania regional strategy implementation</t>
  </si>
  <si>
    <t>FY17 LAC Regional Strategy Implementation</t>
  </si>
  <si>
    <t>This Project covers the FY17 LAC regional strategy implementation</t>
  </si>
  <si>
    <t>FY17 DNS Entrepreneurship Center - Egypt</t>
  </si>
  <si>
    <t>This project covers the activities in support of the DNS Entrepreneurship Center in Cairo, Egypt.</t>
  </si>
  <si>
    <t>FY17 Africa Regional Strategy</t>
  </si>
  <si>
    <t>This Project covers the FY17 Africa regional strategy implementation</t>
  </si>
  <si>
    <t>FY17 IPv6 Initiative</t>
  </si>
  <si>
    <t>Multi-year initiative in support of IPv6 deployment, by contracted parties with ICANN and in ICANN systems.</t>
  </si>
  <si>
    <t>1.2.2 Broadcast and Engage with Global Stakeholders</t>
  </si>
  <si>
    <t>ICANN.org FY16 Enhancements</t>
  </si>
  <si>
    <t>Iterate enhancements to the www.icann.org website</t>
  </si>
  <si>
    <t>Digital Services - Operations</t>
  </si>
  <si>
    <t>General operations of the Digital Services team.</t>
  </si>
  <si>
    <t>Digital Services - Websites</t>
  </si>
  <si>
    <t>Work to define, implement, deploy and manage ICANN principal and subsidiary websites as well as SO/AC websites.</t>
  </si>
  <si>
    <t>Digital Services - Community Services</t>
  </si>
  <si>
    <t>Work to define, implement, and deploy digital services that increase or facilitate user engagement and participation within ICANN policy development activities.</t>
  </si>
  <si>
    <t>1.3 Evolve policy development and governance processes, structures and meetings to be more accountable, inclusive, efficient, effective and responsive</t>
  </si>
  <si>
    <t>1.3.1 Support Policy Development, Policy Related and Advisory Activities</t>
  </si>
  <si>
    <t>GNSO PDP - IGO/INGO Protections in gTLDs - FY14-FY15-FY16-FY17</t>
  </si>
  <si>
    <t xml:space="preserve">Provide policy and secretariat support to IGO-INGO PDP Working Group.
</t>
  </si>
  <si>
    <t>GNSO Non-PDP CWG Principles Cross Community Working Group - FY14-FY15-FY16-FY17</t>
  </si>
  <si>
    <t>Cross-Community Working Groups Framework Drafting Team
The CWG Framework Drafting Team was formed to develop a charter for a Working Group that will further refine the principles for the formation, operation and termination of cross-community working groups.
Staff will provide policy and secretariat support to the CWG DT to support its efforts to create a cross community WG to develop principles for the operation of cross-community WGs</t>
  </si>
  <si>
    <t>ccNSO Council Support FY 2016</t>
  </si>
  <si>
    <t>All Activities and Tasks in support of the ccNSO Council</t>
  </si>
  <si>
    <t>GNSO PDP - Translation &amp; Transliteration of Internationalized Date - FY14-FY15-FY16-FY17</t>
  </si>
  <si>
    <t>Translation/Transliteration of  Internationalized Registration Data PDP WG
The Council approved the initiation of a PDP on translation and transliteration of contact information on 13 June 2013.
Staff will provide policy and secretariat support for the GNSO Policy Development Process on Translation and Transliteration of Contact Data</t>
  </si>
  <si>
    <t>GNSO PDP - Purpose of gTLD Registration Data Services - FY14-FY15-FY16-FY17</t>
  </si>
  <si>
    <t>Issue Report on the purpose of collecting and maintaining gTLD registration data and on solutions to improve accuracy and access to gTLD registration data.
Staff will provide policy and secretariat support for the GNSO Policy Development Process on the Purpose of gTLD Registration Data Services</t>
  </si>
  <si>
    <t>GNSO PDP RAA Privacy &amp; Proxy Services Accreditation Issues FY14-FY15-FY16-FY17</t>
  </si>
  <si>
    <t>Privacy &amp; Proxy Services Accreditation Issues PDP WG
Chair: Don Blumenthal
Council Liaison: Maria Farrell
Staff: M. Wong, M. Konings 
The Registrar Accreditation Agreement (RAA), the contract governing the relationship between ICANN and accredited registrars, has been in place since 2001. The Board initiated negotiations for a new RAA in October 2011, and requested an Issue Report from the GNSO at the same time. The final version of the new RAA was approved by the Board in June 2013, thereby signifying that the RAA negotiations were concluded. Per the Board’s 2011 request, the remaining issues, which have been identified as those relating to privacy &amp; proxy services and their accreditation, will be examined in this PDP.
Staff will provide policy and secretariat support for the GNSO Policy Development Process on the Registrar Accreditation Agreement</t>
  </si>
  <si>
    <t>GNSO Non-PDP - Policy &amp; Implementation WG - FY14-FY15-FY16-FY17</t>
  </si>
  <si>
    <t>Policy &amp; Implementation WG
The WG is tasked to provide the GNSO Council with a set of recommendations on:
•	A set of principles that would underpin any GNSO policy and implementation related discussions
•	A process for developing gTLD policy, perhaps in the form of “Policy Guidance”, including criteria for when it would be appropriate to use such a process (for developing policy other than “Consensus Policy”) instead of a GNSO Policy Development Process;
•	A framework for implementation related discussions associated with GNSO Policy Recommendations;
•	Criteria to be used to determine when an action should be addressed by a policy process and when it should be considered implementation, and; 
•	Further guidance on how GNSO Implementation Review Teams are expected to function and operate. 
Staff will provide policy and secretariat support for the GNSO Non-PDP Working Group on Policy &amp; Implementation</t>
  </si>
  <si>
    <t>Policy - PDP Improvements - FY14-FY15-FY16-FY17</t>
  </si>
  <si>
    <t>GNSO PDP Improvements Implementation Discussion Group
The GNSO Council agreed to form a small committee of interested Council members to work with staff on the implementation of the GNSO PDP Improvements (see http://gnso.icann.org/en/drafts/pdp-improvements-table-16jan14-en.pdf), particularly items 3 (Increase pool of PDP volunteers) and 5 (Improved online tools &amp; training) .
Tasks and activities intended to improve ICANN and SO-AC policy development and advisory efforts. Including development, management and operations of overall strategy, methodologies, processes and implementation improvements.</t>
  </si>
  <si>
    <t>GNSO PDP IGO-INGO Access to Curative Rights Protection Mechanisms - FY15-FY16-FY17</t>
  </si>
  <si>
    <t>PDP IGO-INGO Access to Curative Rights Protection Mechanism
This effort determines whether the curative rights protection mechanisms in place for both pre-2012 and new gTLDs should be amended to permit their use by International Governmental Organizations (IGOs) and International Non-Governmental Organizations (INGOs).</t>
  </si>
  <si>
    <t>GAC-GNSO Consultation Group on GAC Early Engagement in GNSO PDP - FY14-FY15-FY16-FY17</t>
  </si>
  <si>
    <t>The Governmental Advisory Committee (GAC) and the Generic Names Supporting Organization (GNSO) have jointly established a consultation group to explore ways for the GAC to engage early in the GNSO Policy Development Process (PDP) and to improve overall cooperation between the two bodies (for example, by exploring the option of a liaison).
This project is associated with ATRT2 Recommendation #6. This Project is to be associated with AtTask Project No. 31562 - GL Internal Initiative No. 5.</t>
  </si>
  <si>
    <t>ATRT2 Recommendation 6 Implementation Mapping FY16-FY17</t>
  </si>
  <si>
    <t>ICANN staff mapping of implementation activities by the GAC, BGRI and ICANN staff regarding the various elements of the GAC-related ATRT2 Recommendation 6</t>
  </si>
  <si>
    <t>GNSO PDP - UDRP &amp; RPMs - FY16-FY17</t>
  </si>
  <si>
    <t>The GNSO Council deferred commencement of a PDP on reviewing the UDRP, except with regard to the lock issue. Instead, an Issue Report reviewing all rights protection mechanisms (current and developed for the New gTLD Program) including the UDRP and URS was requested by the GNSO Council, to be delivered eighteen months after the first delegation of new gTLDS (which occurred in October 2013). Staff has most recently requested that the Council grant an extension of the deadline for the Issue Report, to October 2015.</t>
  </si>
  <si>
    <t>GNSO non-PDP - GNSO Review Implementation - FY16-FY17</t>
  </si>
  <si>
    <t>Support implementation of GNSO Review recommendations</t>
  </si>
  <si>
    <t>Policy Development Next Phase New gTLD - FY16-FY17</t>
  </si>
  <si>
    <t>Policy Development Next Phase New gTLD
This effort is intended to analyze subjects that may lead to changes or adjustments for subsequent New gTLD Procedures by preparing a Preliminary Issue Report, seeking public comment, and then preparing a final Issue Report for GNSO Council consideration.</t>
  </si>
  <si>
    <t>FY16-FY17 ATRT2 Recommendation 10 Implementation</t>
  </si>
  <si>
    <t>Provide support for the implementation of ATRT2 Recommendation #10</t>
  </si>
  <si>
    <t>Policy - General Management Administration - FY 17</t>
  </si>
  <si>
    <t>Administration and management of all core internal management processes and liaison efforts for department (e.g., finance, HR, etc.)  This project is budget home for all general Policy Team Admin expenses.</t>
  </si>
  <si>
    <t>RSSAC - Policy Advisory Development Support - FY17</t>
  </si>
  <si>
    <t>Provide administrative support for all ongoing RSSAC activities.  Activities include developing RSSAC work plans and priorities; managing the logistics, content, and reports of all RSSAC meetings, preparing and publishing RSSAC work products.</t>
  </si>
  <si>
    <t>GNSO Policy Development Support FY17</t>
  </si>
  <si>
    <t>Tasks and activities related to providing substantive as well as secretariat support to the GNSO Council and the GNSO policy development activities.</t>
  </si>
  <si>
    <t>GAC Policy Advice Support and Activities FY17</t>
  </si>
  <si>
    <t>Tasks and activities intended to support GAC policy advice efforts and related activities.</t>
  </si>
  <si>
    <t>SSAC - Policy Support Program Management - FY17</t>
  </si>
  <si>
    <t>Provide administrative support for all ongoing SSAC activities, including support for the SSAC Administrative Committee and Membership Committee.  Activities include developing SSAC work plans and priorities; managing the logistics, content, and reports of all SSAC meetings and the FY17 workshop; and preparing and publishing SSAC work products.</t>
  </si>
  <si>
    <t>SSAC - Work Party Support - FY17</t>
  </si>
  <si>
    <t>Provide support for all SSAC work parties identified in the SSAC's work plan, including meetings, notes, document development, and document publication (if a document is approved by the SSAC for publication).</t>
  </si>
  <si>
    <t>SSAC - DNSSEC Workshop Support - FY17</t>
  </si>
  <si>
    <t>Supporting the development, planning, and execution of the DNSSEC workshops held at ICANN meetings.  Activities include supporting weekly meetings, developing programs, soliciting participants, gathering slides, and managing all workshop logistics.</t>
  </si>
  <si>
    <t>New gTLD Auction Proceeds CCWG</t>
  </si>
  <si>
    <t>New gTLD Auction Proceeds Drafting Team / CCWG</t>
  </si>
  <si>
    <t>ASO AC Policy Development Support - FY17</t>
  </si>
  <si>
    <t xml:space="preserve">Policy development support for the ASO Address Council </t>
  </si>
  <si>
    <t>At-Large Review - Overall Management - FY17</t>
  </si>
  <si>
    <t>Substantive and procedural advice to the ALAC and the ALT on the At-Large Review process.  Overall management of the process and serving as liaison with the Strategic Initiatives Department</t>
  </si>
  <si>
    <t>ALAC - Working Group Support - FY17</t>
  </si>
  <si>
    <t>Overall Management and substantive and procedural advice to At-Large Working Groups</t>
  </si>
  <si>
    <t>ALAC - At-Large at ICANN Meetings - Substantive Support - FY17</t>
  </si>
  <si>
    <t>Substantive and procedural advice to the ALAC and the ALT on Implementation; Follow-up on specific action items.</t>
  </si>
  <si>
    <t>ALAC Policy Support Program - FY17</t>
  </si>
  <si>
    <t>General Program Management for the ALAC, ALT and At-Large for FY17</t>
  </si>
  <si>
    <t>Administration and management of all core internal management processes and liaison efforts for department (e.g., finance, HR, etc.) This project is budget home for all general Policy Team Admin expenses.</t>
  </si>
  <si>
    <t>ALAC - Secretariat Support to the ALAC and ALT- FY17</t>
  </si>
  <si>
    <t>Secretariat and administrative support to the ALAC and ALAC Leadership Team</t>
  </si>
  <si>
    <t>ALAC - At-Large Communication Coordination FY17</t>
  </si>
  <si>
    <t>Coordination of activities and management related to At-Large Social Media, Website and Wiki Management</t>
  </si>
  <si>
    <t>AFRALO and At Large Structure  support</t>
  </si>
  <si>
    <t>Substantive and procedural advice support to the RALO and ALSes</t>
  </si>
  <si>
    <t>APRALO and At Large Structure  support</t>
  </si>
  <si>
    <t>NARALO and At Large structure support</t>
  </si>
  <si>
    <t>EURALO and At Large Structure  support</t>
  </si>
  <si>
    <t>LACRALO and At Large structure support</t>
  </si>
  <si>
    <t xml:space="preserve">
Substantive and procedural advice support to the RALO and ALSes</t>
  </si>
  <si>
    <t>General support ccNSO and ccTLD community FY 17</t>
  </si>
  <si>
    <t>All major support (secretariat) activities relating to support of ccNSO and ccTLD community</t>
  </si>
  <si>
    <t>ccNSO Council Support FY 2017</t>
  </si>
  <si>
    <t>RSSAC Caucus Policy Advisory Development Support - FY17</t>
  </si>
  <si>
    <t>Provide administrative support for all ongoing RSSAC Caucus activities.  Activities include developing RSSAC Caucus work plans and priorities; managing the logistics, content, and reports of all RSSAC Caucus meetings, preparing and publishing RSSAC Caucus work products.</t>
  </si>
  <si>
    <t>RSSAC Caucus Work Party Policy Advisory Development Support - FY17</t>
  </si>
  <si>
    <t>Provide administrative support for all ongoing RSSAC Caucus Work Party activities.  Activities include developing RSSAC Caucus Work Party work plans and priorities; managing the logistics, content, and reports of all RSSAC Caucus Work Party meetings, preparing and publishing RSSAC Caucus Work Party work products.</t>
  </si>
  <si>
    <t>ALAC and Secretariat Support to the At-Large Working Groups FY17</t>
  </si>
  <si>
    <t>Secretariat and administrative support to the At-Large Working Groups</t>
  </si>
  <si>
    <t>FY17 SO/AC Additional Budget Requests</t>
  </si>
  <si>
    <t>1.3.2 Reinforce Stakeholder Effectiveness, Collaboration and Communication Capabilities</t>
  </si>
  <si>
    <t>Geo Regions Review WG Recs Support - FY14-FY15-FY16-FY17</t>
  </si>
  <si>
    <t xml:space="preserve">This Board-chartered cross community WG has consulted with ICANN stakeholders regarding the definition and applications of ICANN’s Geographic Regions.  Changes could have broad impact, so this WG has representatives from most SOs and ACs.
</t>
  </si>
  <si>
    <t>Travel Support for ICANN 57</t>
  </si>
  <si>
    <t>Travel support for ICANN 57</t>
  </si>
  <si>
    <t>Travel Support for ICANN 58</t>
  </si>
  <si>
    <t>Support for travelers to ICANN 58</t>
  </si>
  <si>
    <t>Travel Support for ICANN 59</t>
  </si>
  <si>
    <t>Support for travelers to ICANN 59</t>
  </si>
  <si>
    <t>SO-AC, GNSO PDP WG F2F Meetings, FY17</t>
  </si>
  <si>
    <t>Due to progress exhibited in FY15 and FY16, moved to core budget. Budgeted for in Policy Team FY17 510 budget - see Space Catering Expenses</t>
  </si>
  <si>
    <t>SO-AC, GNSO Council Development Session, FY17</t>
  </si>
  <si>
    <t>Due to pilot program success exhibited in FY14 and FY15 moved to core budget. Budgeted for in Policy Team FY17 510 budget - see Space Catering Expenses</t>
  </si>
  <si>
    <t>SO-AC, IPC ICANN Mtg travel, FY17</t>
  </si>
  <si>
    <t>Previous pilot program to expand travel opportunities for GNSO leaders was deemed successful. Three leadership slots for each public meeting have become part of the core budget. This level of support will continue in FY17. Budgeted for by Constituency Travel Team FY17 1030.</t>
  </si>
  <si>
    <t>SO-AC, Intersessional Mtg for GNSO NCPH, FY17</t>
  </si>
  <si>
    <t>Annual meeting of GNSO Non Contract Community.</t>
  </si>
  <si>
    <t>Public Input - Management and Improvements, FY17</t>
  </si>
  <si>
    <t>Efforts to maintain and improve ICANN public input channels, including Public Comment Forums, etc.</t>
  </si>
  <si>
    <t>SO-AC Program Management, FY17</t>
  </si>
  <si>
    <t>Management of SO-AC community support programs and initiatives.</t>
  </si>
  <si>
    <t>SO-AC Budget Management, FY17</t>
  </si>
  <si>
    <t>Management of FY17 community project and operational resource allocations.</t>
  </si>
  <si>
    <t>Community Governance and Process Support, FY17</t>
  </si>
  <si>
    <t>Tasks and activities related to management of existing community governance documents (e.g., charters, bylaws, etc.) and development of new ICANN communities (i.e., in particular, development advice and support during organization and compliance with formation and recognition processes).</t>
  </si>
  <si>
    <t>SO-AC Communications Management and Support, FY17</t>
  </si>
  <si>
    <t>Effective and regular communications are critical to improved community collaboration and engagement. This project identifies a number of specific "task" activities that support the development and management of a number of core communications tools made available to the community.</t>
  </si>
  <si>
    <t>Document Production Pilot Program, FY17</t>
  </si>
  <si>
    <t xml:space="preserve">Embark on second phase of FY16 pilot program to assess the potential, practical processes and mechanisms for providing ICANN community groups with support for the research, development, collaboration, drafting and editing of documents for submission within the policy development processes of ICANN. </t>
  </si>
  <si>
    <t>SO-AC, GNSO Secretariat Support Program, FY17</t>
  </si>
  <si>
    <t>Staff will continue the existing program effort for a new 12-month period. ICANN staff will provide and manage part-time in-kind support on a pilot basis for administrative staff support resources to non-contracted GNSO communities (equivalent of approximately 12 hours a week of support per community) in FY17. Funds will not be provided directly to the community. Support will be offered on a "functional" basis and managed by the ICANN staff (i.e., specific staff assigned to specific functions like elections, telephone support, etc.). Staff will coordinate specific points of contact for the community to ensure that requests for service are provided in a timely manner.</t>
  </si>
  <si>
    <t>SO-AC, Regional Outreach - CROPP, FY17</t>
  </si>
  <si>
    <t>The CROPP program has been in place over two years and is showing steady growth in community interest and usage for certain communities. Staff has recommended that the program be continued for one additional year in its now mature phase to see if the substantial benefits realized by a number of community groups can be solidified. But, all eligible communities are not utilizing the program equally. By potentially exploring other outreach and engagement options, individual communities may be able to maximize their outreach and engagement strategies in a more tailored way. For FY17, Staff will again administer a more comprehensive Regional Outreach Program that will permit eligible communities that have developed a strategic outreach and engagement plan (and posted that plan on the ICANN Community wiki) to choose to continue to employ the CROPP program or, instead, to pursue a more activity-focused strategy. In recognition of their specific requests for this type of support (and as a pilot effort), the BC, IPC, ISPCP, NCUC and NPOC may choose to avail themselves of a community outreach event rather than the CROPP program itself. This decision will allow an individual community to elect to use the CROPP program OR to host, co-host or sponsor a targeted community outreach/engagement event at one point during the fiscal year. To confirm their eligibility, the potentially-eligible communities must produce a clear plan explaining their FY17 outreach goals and planned expectations so that the selected activities can be coordinated with the appropriate ICANN Regional engagement teams. Staff to develop/modify program parameters and calendars to effectively manage the provision of these resources.</t>
  </si>
  <si>
    <t>1.3.3 Evolving Multistakeholder Model</t>
  </si>
  <si>
    <t>Research Related to MS Model</t>
  </si>
  <si>
    <t xml:space="preserve">Facilitate the development and publication of a scholarly work that validates the multi-stakeholder model </t>
  </si>
  <si>
    <t>Strategic Planning - Integration &amp; Systems Enhancements</t>
  </si>
  <si>
    <t>Strategic Planning - Integration &amp; Systems Enhancements, including developing a centralized tracking mechanism for monitoring findings, recommendations, and implementation status of recommendations from all reviews (AoC and Organizational).</t>
  </si>
  <si>
    <t>Evolve Reviews as Accountability and Improvement Mechanisms</t>
  </si>
  <si>
    <t>Develop and socialize a means of improving and evolving reviews, taking into consideration diverse points of view and work streams.  Leverage findings from organizational and ATRT reviews and related work to foster a productive discussion on how ICANN structures could evolve.</t>
  </si>
  <si>
    <t>Multistakeholder Engagement Best Practices and Shared Understanding Roles</t>
  </si>
  <si>
    <t xml:space="preserve">Frame and prepare best practices on roles and responsibilities of stakeholders in the multistakeholder engagement, including principles around accountability and responsibilities of respective stakeholders. Begin dialogue with the community on this framework and next steps. </t>
  </si>
  <si>
    <t>Evolve Approach to Organizational Reviews</t>
  </si>
  <si>
    <t>Provide SIC/Board with support for and assessment of organizational review processes and proposals for new approach to reviews</t>
  </si>
  <si>
    <t>Evolution of Multistakeholder Model Post-IANA Transition</t>
  </si>
  <si>
    <t>Ongoing evolution of ICANN's multistakeholder model in a post-transition environment.</t>
  </si>
  <si>
    <t>1-Evolve and further globalize ICANN Total</t>
  </si>
  <si>
    <t xml:space="preserve">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t>
  </si>
  <si>
    <t>2.1 Foster and coordinate a healthy, secure, stable, and resilient identifier ecosystem</t>
  </si>
  <si>
    <t>2.1.1 IANA Department Operations</t>
  </si>
  <si>
    <t>FY17 IT support for IANA</t>
  </si>
  <si>
    <t>Any costs related to the support of IANA by the IT team</t>
  </si>
  <si>
    <t>FY17 - IANA Functions Legal Cost Tracking</t>
  </si>
  <si>
    <t>Track ICANN Legal Department's shared and allocated costs for IANA functions. Does not include the personnel.</t>
  </si>
  <si>
    <t>FY17 IANA KMF Maintenance</t>
  </si>
  <si>
    <t>Evaluate, plan and implement enhancements to the Key Management Facilities (KMF) and the related security system setup.</t>
  </si>
  <si>
    <t>FY17 IANA Key Signing Ceremonies</t>
  </si>
  <si>
    <t>Hold four key signing ceremonies per year; review and revise policy and procedures documents; select TCRs for each of the key ceremonies; update scripts for the ceremonies, and other administrative tasks related to signing of the root zone.</t>
  </si>
  <si>
    <t>FY17 IANA External SysTrust Audits</t>
  </si>
  <si>
    <t>This is a project to engage a third party auditor to execute the SysTrust audit for DNSSEC, the IANA functions, and Protocol Parameter registration processes.</t>
  </si>
  <si>
    <t>FY17 IANA Customer Service Survey</t>
  </si>
  <si>
    <t>This is a project to develop and conduct the fourth annual IANA customer service survey about performance of the IANA functions.  This is an annual project to identify areas for improvement based on customer feedback.</t>
  </si>
  <si>
    <t>FY17 IANA General Operations</t>
  </si>
  <si>
    <t>Ongoing day-to-day activites for IANA department. Processing requests; creating monthly reports; responding to correspondence; and other recurring activities.</t>
  </si>
  <si>
    <t>FY17 IANA Customer Engagements</t>
  </si>
  <si>
    <t>Customer related activities in which individuals in the department participate such as Public Speaking, Conferences, Meetings and other community events.</t>
  </si>
  <si>
    <t>FY17 IANA EFQM Continuous Improvement</t>
  </si>
  <si>
    <t>Conduct internal assessment and identify opportunities for improvement.  Participate in EFQM training and staff development.</t>
  </si>
  <si>
    <t>FY17 IANA Immigration Services</t>
  </si>
  <si>
    <t>Plan necessary steps to maintain the ability for staff to work in the US or the appropriate ICANN office.</t>
  </si>
  <si>
    <t>FY17 IANA Staff Development</t>
  </si>
  <si>
    <t>Plan, schedule and complete security, EFQM, audit, and other relevant training programs.</t>
  </si>
  <si>
    <t>FY17 IANA CCOP Exercise</t>
  </si>
  <si>
    <t>Plan and execute a Continuity and Contingency Tabel Top Exercise</t>
  </si>
  <si>
    <t>2.1.2 IANA System Enhancements</t>
  </si>
  <si>
    <t>FY17 IANA System Development</t>
  </si>
  <si>
    <t>Root Zone Management System Enhancements as defined by recommendations from the community. Based on the CWG definitions of Service Level Expectations, implement the ability to collect the measurements from the Root Zone Management System (RZMS).  After collection of several months of data, analyze the data to establish Service Level Agreements for delivery of the IANA naming function.</t>
  </si>
  <si>
    <t>IANA Website Improvements</t>
  </si>
  <si>
    <t>Overarching design update, Improved search functionality, General IANA Notification Service, Customer API, Migration to CDN, Stand alone technical checks, Knowledge Base, Registry change tracking. Project with multiple phases over a couple of years.</t>
  </si>
  <si>
    <t>Registry Workflow Systems</t>
  </si>
  <si>
    <t xml:space="preserve">Analyze and enhance automation systems to support the common registry workflow used for protocol parameter assignments and other IANA registries. </t>
  </si>
  <si>
    <t>2.1.3 Advice Registry Management</t>
  </si>
  <si>
    <t>Advice Registry</t>
  </si>
  <si>
    <t>Supporting the development, deployment, and operation of the Board Advice Registry, including helping to revise processes for entering, implementing, updating, and documenting the final disposition of advice to the Board.</t>
  </si>
  <si>
    <t>FY17 Board Advice Registry Operations</t>
  </si>
  <si>
    <t>Implementation of a methodology and system to receive, track, and measure progress to projects based on advice or formal recommendations provided to the ICANN Board from the ICANN Community.</t>
  </si>
  <si>
    <t>2.1.4 Global Domains Division (GDD) Operations</t>
  </si>
  <si>
    <t>FY16 - Office of CTO, Ongoing Operations</t>
  </si>
  <si>
    <t>Project for day-to-day operation of Office of CTO</t>
  </si>
  <si>
    <t>FY17 WHOIS ARS Operations</t>
  </si>
  <si>
    <t xml:space="preserve">Maintain the Operation of the WHOIS Accuracy Reporting System by conducting accuracy testing and publishing reports of the results of the testing.  </t>
  </si>
  <si>
    <t>EBERO Administrative Management FY17</t>
  </si>
  <si>
    <t>Administrative support to expand, operate and support the EBERO program</t>
  </si>
  <si>
    <t>Registry Service Delivery FY17</t>
  </si>
  <si>
    <t>Operational Service Delivery on behalf of Registry Services</t>
  </si>
  <si>
    <t>Registrar Service Delivery FY17</t>
  </si>
  <si>
    <t>Operational Service Delivery on behalf of Registrar Services</t>
  </si>
  <si>
    <t>Technical Services Service Delivery FY17</t>
  </si>
  <si>
    <t>Operational Service Delivery on behalf of Technical Services</t>
  </si>
  <si>
    <t>GDD Summit Meetings FY17</t>
  </si>
  <si>
    <t>Costs for staff and travel for Operations to support GDD Summit sessions</t>
  </si>
  <si>
    <t>FY17 Office of President, GDD Operations</t>
  </si>
  <si>
    <t xml:space="preserve"> Office of president, GDD Operations daily activites</t>
  </si>
  <si>
    <t>FY17 - Office of  CTO, Ongoing Operations</t>
  </si>
  <si>
    <t>FY17 Registrant Services</t>
  </si>
  <si>
    <t>2.1.5 Global Customer Support</t>
  </si>
  <si>
    <t>FY17 Ongoing GSC Operations</t>
  </si>
  <si>
    <t>Day-to-day contact center operations and activities</t>
  </si>
  <si>
    <t>FY17: GSC Service Delivery and Performance Enhancements</t>
  </si>
  <si>
    <t>Implementation of new services and performance enhancements that improve the overall experience interacting with ICANN Global Support.</t>
  </si>
  <si>
    <t>FY17: GDD Registrant Support &amp; Service Delivery Enhancements</t>
  </si>
  <si>
    <t>Implementation of new services and performance enhancements that improve the Registrant experience interacting with ICANN Global Support.</t>
  </si>
  <si>
    <t>FY17: Ongoing GSC Registrant Support Operations</t>
  </si>
  <si>
    <t>Day-to-day contact center operations and activities related to supporting Registrants</t>
  </si>
  <si>
    <t>2.1.6 Product Management</t>
  </si>
  <si>
    <t>Highrise Launch Plan</t>
  </si>
  <si>
    <t>Provide overall direction and guidance on Global Domain Division Webportal program.  Determine priorities of feature addition and integration with other tools.  Create and maintain good user feed-back system for ongoing enhancements.
Prepare and launch the new GDD Portal.</t>
  </si>
  <si>
    <t>Dreamforce 2016</t>
  </si>
  <si>
    <t>Participation in training at Dreamforce 2016.</t>
  </si>
  <si>
    <t>GDD Product Management Administration</t>
  </si>
  <si>
    <t>Administration activities in support of ICANN product management efforts.</t>
  </si>
  <si>
    <t>GDD Product Management -Contracted Parties</t>
  </si>
  <si>
    <t>Product management activities is support of tools and services to support contracted parties.</t>
  </si>
  <si>
    <t>GDD Product Management -Technical Services</t>
  </si>
  <si>
    <t>Product management activities in support of technical services.</t>
  </si>
  <si>
    <t>2.1.7 Implementation of IANA Functions Stewardship Transition &amp; Enhancing ICANN Accountability</t>
  </si>
  <si>
    <t>3.4 Accountability Enhancements</t>
  </si>
  <si>
    <t>Implement processes and mechanisms in support of the empowered community.</t>
  </si>
  <si>
    <t>120625a</t>
  </si>
  <si>
    <t>2.2 Proactively plan for changes in the use of unique identifiers and develop technology roadmaps to help guide ICANN activities</t>
  </si>
  <si>
    <t>2.2.1 WHOIS Core Function/Service &amp; Improvements</t>
  </si>
  <si>
    <t>Next Generation PDP</t>
  </si>
  <si>
    <t>Supervise the GNSO WHOIS PDP requested by the Board addressing the purpose, access and accuracy of WHOIS</t>
  </si>
  <si>
    <t>Expert Working Group Follow-Up</t>
  </si>
  <si>
    <t>Follow-up work on the Expert Working Group</t>
  </si>
  <si>
    <t>Strategic Support on WHOIS Issues and Evolution of WHOIS</t>
  </si>
  <si>
    <t>Oversee and provide strategic direction on the cross-functional activities related to WHOIS and the evolution or replacement of WHOIS.</t>
  </si>
  <si>
    <t>Ongoing Guidance and Interaction for WHOIS RDS</t>
  </si>
  <si>
    <t>Guidance and interaction for activities of WHOIS RDS.</t>
  </si>
  <si>
    <t>FY17 WHOIS Product Management</t>
  </si>
  <si>
    <t>Cross-organizational coordination of all Whois-related initiatives at all stages (policy development, implementation, contract implementation).</t>
  </si>
  <si>
    <t>2.2.2 Identifier Evolution</t>
  </si>
  <si>
    <t>Applied Research</t>
  </si>
  <si>
    <t>Research projects aimed at improving the understanding and use of technologies related to the Internet's system of unique identifiers.</t>
  </si>
  <si>
    <t>Technology Roadmap Development</t>
  </si>
  <si>
    <t xml:space="preserve">In conjunction with the community, developing a technology roadmap for the Internet's system of unique identifiers that ICANN coordinates. </t>
  </si>
  <si>
    <t>Universal Acceptance Research/Development</t>
  </si>
  <si>
    <t>Providing research and development support for Universal Acceptance-related efforts</t>
  </si>
  <si>
    <t>FY17 Applied Research</t>
  </si>
  <si>
    <t>FY17 Technical Engagement and Support</t>
  </si>
  <si>
    <t>FY17 Open Data Pilot</t>
  </si>
  <si>
    <t>2.2.3 Technical Experts Group</t>
  </si>
  <si>
    <t>TEG Improvements</t>
  </si>
  <si>
    <t>Supporting and evolving the Technical Experts Group</t>
  </si>
  <si>
    <t>2.2.4 Security, Stability, and Resiliency of Internet Identifiers</t>
  </si>
  <si>
    <t>KSK Rollover</t>
  </si>
  <si>
    <t>Complete the plan, and if appropriate execute, a root zone key signing key rollover.</t>
  </si>
  <si>
    <t>Root Server System Support</t>
  </si>
  <si>
    <t xml:space="preserve">Providing technology support for the Root Server System, including researching new mechanisms to increase overall root server system security, stability, and resiliency, analyzing the operation of the root server system as a whole, and engaging in technical fora in which root server system-related topics are discussed. </t>
  </si>
  <si>
    <t>KSK Improvement</t>
  </si>
  <si>
    <t>Exploring improvements in the policies, processes, and mechanisms used to manage the root zone DNSSEC Key Signing Key.</t>
  </si>
  <si>
    <t>Internet Health Indicators</t>
  </si>
  <si>
    <t>Developing a set of draft metrics that can be used to establish a baseline for "Internet Health" and subsequently measure improvements or degradation of overall "Internet Health".</t>
  </si>
  <si>
    <t>DNS Traffic Analysis</t>
  </si>
  <si>
    <t>Research project aimed at exploring tools and methodologies for analyzing DNS traffic.</t>
  </si>
  <si>
    <t>FY17 Identifier Threat Awareness &amp; Preparedness (ITAP)</t>
  </si>
  <si>
    <t>Identifier threat awareness and preparedness. Projects in this area fall into two categories: 
a. Threat Intelligence and Response Preparation involves the exchange of information that reveals or anticipates a threat or an imminent attack of a global nature involving identifier systems and the concomitant preparation of defenses against attack, increase in vigilance, or countermeasures (e.g., increasing diversity or capacity as a resiliency measure). 
b. Coordinated Response involves the fulfillment of roles ICANN plays (typically, as a facilitator, notifier, knowledge or information contributor) in response to security events or incidents where identifier systems have been targeted or employed as instruments of attack (e.g., abuse or misuse of domains or the DNS by a globally-distributed botnet).</t>
  </si>
  <si>
    <t>FY17 - SSR General</t>
  </si>
  <si>
    <t>This project is to capture and track activities that supports Oversight and to the other projects for the IS-SSR portfolio and to manage the IS-SSR Department</t>
  </si>
  <si>
    <t>FY17 - Global Security Engagement</t>
  </si>
  <si>
    <t>Project for Global Security engagement in collaboration with GSE</t>
  </si>
  <si>
    <t>FY17 - SSR Analytics</t>
  </si>
  <si>
    <t>Identifier SSR Analytics. Projects in this area are intended to develop metrics or analytics for identifier systems and include: 
a. Root system metrics. Definition of metrics, collection conventions, and analytics that provide information related to the SSR of root (and by extension, TLD) operations. (Note: this is to be coordinated with the root operator and other external communities, and will consider SSAC’s root scaling recommendations.) 
b. Innovative uses of data. This initiative will explore ICANN’s access to DNS-OARC, “L” root or other big DNS data, such as Day In The Life (DITL), to observe what effects the increase in delegations, IPv6 and DNSSEC usage, or new criminal misuses of DNS have on SSR.</t>
  </si>
  <si>
    <t>FY17 - Outreach Trust Based Collaboration</t>
  </si>
  <si>
    <t>Activities related to working with the community that entail providing Subject Matter Expertise (SME) resources. These include participation in panels, working groups, committees etc. 
They also include participation at events upon request from GSE, the ICANN Speaker bureau or others.</t>
  </si>
  <si>
    <t>FY17 - AOC SSR Review Support</t>
  </si>
  <si>
    <t>Support related to the FY17 AOC SSR Review</t>
  </si>
  <si>
    <t>2.3 Support the evolution of domain name marketplace to be robust, stable and trusted</t>
  </si>
  <si>
    <t>WHOIS Coordination &amp; Implementation</t>
  </si>
  <si>
    <t>To promote trust and confidence in the Internet for all stakeholders, ICANN is committed to: 
• Enforcing its current WHOIS policy 
• Identifying improvements to the accuracy and reliability of the WHOIS system and 
• Determining whether there is a better system for providing information about gTLD domain names, consistent with applicable data protection and privacy laws.</t>
  </si>
  <si>
    <t>2.3.2 Placeholder: Projects in this portfolio were moved to 2.1.5 based on feedback received on the draft plans. This placeholder has been retained to minimize reader confusion regarding portfolio numbering.</t>
  </si>
  <si>
    <t>n/a</t>
  </si>
  <si>
    <t>Placeholder for 2.3.2</t>
  </si>
  <si>
    <t>2.3.3 GDD Technical Services</t>
  </si>
  <si>
    <t>SLA Monitoring System</t>
  </si>
  <si>
    <t xml:space="preserve">Specification 10 of the new gTLD base agreement specifies the Service Level Requirements that Registry Operators need to comply with. In case that the Registry Operator does not comply with the specified SLRs, ICANN may designate an Emergency Back-End Registry Operator.
A monitoring system called SLA (Service Level Agreement) Registry monitoring system is envisioned as the tool that will measure the compliance of the Registry Operators with the specified SLRs. </t>
  </si>
  <si>
    <t>GTLD Technical Compliance Monitoring</t>
  </si>
  <si>
    <t>Provide periodic monitoring/notification (where it does not already exist) of compliance to control points defined within the registry agreement (Articles 2,6 and all specifications) for all contracted GTLD Registry operators</t>
  </si>
  <si>
    <t>Ongoing Operations &amp; Policy Research Administration - FY17</t>
  </si>
  <si>
    <t>Completion of department administration &amp; operations work</t>
  </si>
  <si>
    <t>2.3.4 Internationalized Domain Names</t>
  </si>
  <si>
    <t>IDN Variants Project 1 — Label Generation Ruleset Tool</t>
  </si>
  <si>
    <t>Develop a technical standard, and supporting proof-of-concept tools, for IDN label generation rulesets (a.k.a. IDN tables)</t>
  </si>
  <si>
    <t>IDN Variant TLD Program - Project 2.2</t>
  </si>
  <si>
    <t>This project implements the LGR Procedure which was developed in Project 2.1. Project Deliverables: 1. Establish the Integration Panel. 2. Identify Advisors to all Panels. 3. Create infrastructure and suport needed for Generation Panels.4. Support Integration and Community Panels to create the Root IDN LGR</t>
  </si>
  <si>
    <t>IDN Variant TLD Program - Project 7</t>
  </si>
  <si>
    <t xml:space="preserve">The scope of this project is to prepare ICANN systems and processes for allocation of Variant TLD labels. This work is being carried out in preparation for Variant TLD delegation should the Label Generation Rules deem that an applied for variant TLD Label is allocatable. It includes:
1. Identifying updates to ICANN procedures and systems to account for IDN Variants labels, if allocated.
2. Identifying updates to new gTLD and IDN ccTLD programs to process variants if LGR defines any allocatable variants.
</t>
  </si>
  <si>
    <t>IDN ccTLD Evaluations</t>
  </si>
  <si>
    <t>Evaluation of IDN ccLTDs under the Fast track process or eventually the approved policy.</t>
  </si>
  <si>
    <t>IDN Tables</t>
  </si>
  <si>
    <t xml:space="preserve">To facilitate and improve consistency of testing and stability of registry operations of new gTLDs, ICANN intends to develop reference IDN tables in machine readable format, called Label Generation Rulesets (LGRs) for the second level, for use in PDT and the Registry Service Evaluation Process (RSEP). </t>
  </si>
  <si>
    <t>IDN Implementation Guideline</t>
  </si>
  <si>
    <t>IDN Program - Communication Plan</t>
  </si>
  <si>
    <t>2.3.5 New gTLD Program</t>
  </si>
  <si>
    <t>FY17 New gTLD Program Support Activities</t>
  </si>
  <si>
    <t>Tracks all activities prior to New gTLD Contracting Operations</t>
  </si>
  <si>
    <t>FY17 New gTLD Program Administration &amp; Manangement</t>
  </si>
  <si>
    <t>Program Administration and Management operations of the 2012 round of the New gTLD Program for Fiscal Year 2017</t>
  </si>
  <si>
    <t>FY17 New gTLD Contracting and PreDelegation Operations</t>
  </si>
  <si>
    <t>Program Operations to support New gTLD Contracting, as well as prior to delegation operations including Pre-Delegation Testing, Registry On-boarding and Transition to Delegation.  Module 5 of the AGB.</t>
  </si>
  <si>
    <t>TMCH Operational Management FY17</t>
  </si>
  <si>
    <t>Operate and support Trademark Clearinghouse to enable New gTLD launch processes</t>
  </si>
  <si>
    <t>FY17 New gTLD Allocations from ICANN</t>
  </si>
  <si>
    <t>Project to Capture FY17 cost allocations from ICANN (Company 1) to New gTLD budget</t>
  </si>
  <si>
    <t>FY17 New gTLD Systems Development and Management</t>
  </si>
  <si>
    <t xml:space="preserve">This project is for IT to provide development support and on-going maintenance to Salesforce for the purposes of administering the GTLD program. 
This project is also for IT to provide on-going maintenance of the various other GTLD systems including: Public Posting Pages (microsite), External Share Drives &amp; Vendor VPNs, TAS and SUGAR CRM. </t>
  </si>
  <si>
    <t>2.3.6 Outreach and Relationship Management with Existing and new Registry, Registrar Community</t>
  </si>
  <si>
    <t>FY17: Outreach and Relationship Management with Existing and new Registry, Registrar Community</t>
  </si>
  <si>
    <t>2.3.7 Domain Name Services</t>
  </si>
  <si>
    <t>FY17 Program Reviews Implementation Projects</t>
  </si>
  <si>
    <t>Implements recommendations deriving from CCT or other reviews conducted on the New gTLD Program.</t>
  </si>
  <si>
    <t>Ongoing - Policy Implementation Coordination</t>
  </si>
  <si>
    <t>Communication, scheduling, and coordination activities for consensus policy implementation projects within GDD.  Support for community dialogue on policy and implementation procedures within ICANN.</t>
  </si>
  <si>
    <t>Domain Name Services &amp; Industry Engagement Department Operation</t>
  </si>
  <si>
    <t>On-going operation of the Domain Name Services &amp; Industry Engagement Department</t>
  </si>
  <si>
    <t>Domain Name Services &amp; Industry Engagement - Regional</t>
  </si>
  <si>
    <t>Domain Name Service &amp; Industry Engagement regional Travel for site visits and meeting with contracted parties.</t>
  </si>
  <si>
    <t>Domain Name Services &amp; Industry Engagement</t>
  </si>
  <si>
    <t>Domain Name Services ongoing operations and Industry Engagement</t>
  </si>
  <si>
    <t>2.3.8 Next gTLD Round Planning</t>
  </si>
  <si>
    <t>New gTLD Program Reviews &amp; Assessment</t>
  </si>
  <si>
    <t>Coordination of various program reviews and assessments; construction of steps to next application round.</t>
  </si>
  <si>
    <t>CCT Metrics Research &amp; Reporting</t>
  </si>
  <si>
    <t>This project implements collection, analysis, and presentation of information in response to the GNSO/ALAC recommended metrics to inform the anticipated AOC review of the New gTLD Program.</t>
  </si>
  <si>
    <t>FY17 Program Review Implementation Projects</t>
  </si>
  <si>
    <t>Development and Implementation of projects resulting from the various reviews of the New gTLD program</t>
  </si>
  <si>
    <t>2.3.9 Universal Acceptance</t>
  </si>
  <si>
    <t>Universal Acceptance of TLDs</t>
  </si>
  <si>
    <t>Promote the technical acceptance of all TLDs in software so that names that include new TLDs can be used just like those that include old TLDs.</t>
  </si>
  <si>
    <t>2.3.10 Registry Services</t>
  </si>
  <si>
    <t>Framework for Handling Security Threats</t>
  </si>
  <si>
    <t xml:space="preserve">Define implementation details of the Security checks called for by the NGPC's Proposal for Implementation of GAC Safeguards Applicable to All New gTLD (Resolution 2013.06.25.NG02). Develop a Framework for Registry Operators to conduct periodic security checks and respond to identified security threats in consultation with the community. </t>
  </si>
  <si>
    <t>RyS Department Projects</t>
  </si>
  <si>
    <t>On-going efforts by Registry Service Owners to define, monitor, control and optimize the Services they own.  Service owners manage their multiple services as sub-projects under this project.</t>
  </si>
  <si>
    <t>IGO/INGO Policy Implementation</t>
  </si>
  <si>
    <t>Protection of IGO-INGO Identifiers in All gTLDs 
(1) consider and implement the policy recommendations from the GNSO on protections for INGOs; and 
(2) consider the policy recommendations from the GNSO as it continues to actively develop an approach to respond to the GAC advice on protections for IGOs;</t>
  </si>
  <si>
    <t>Thick Whois policy implementation</t>
  </si>
  <si>
    <t xml:space="preserve">Implement the Thick Whois policy.  Define process, develop tools, and document the procedure. </t>
  </si>
  <si>
    <t>PICDRP Standing Panel</t>
  </si>
  <si>
    <t>PICDRP Panel management: The Public Interest Commitment Dispute Resolution Panel addresses complaints that a Registry may not be complying with the Public Interest Commitment(s) in Specification 11 of their Registry Agreement.</t>
  </si>
  <si>
    <t>RSTEP Standing Panel</t>
  </si>
  <si>
    <t>On-going Management of the RSTEP.  The Registry Services Technical Evaluation Panel is a group of experts retained by ICANN . The experts are from the area of design, management and implementation of the complex systems and standards-protocols utilized in the Internet infrastructure and DNS.</t>
  </si>
  <si>
    <t>Policy Development Projects</t>
  </si>
  <si>
    <t>Monitor development of new policies and plan for potential implementation</t>
  </si>
  <si>
    <t>RyS Department Training</t>
  </si>
  <si>
    <t>Registry Service Department staff training including annual cross-team training</t>
  </si>
  <si>
    <t>RyS Department Operations</t>
  </si>
  <si>
    <t>On-going operation of the Registry Services Group within the GDD Domain Name Services and Engagement</t>
  </si>
  <si>
    <t>RyS Service Definition, Modification, and Launch</t>
  </si>
  <si>
    <t>Process to create and launch registry services</t>
  </si>
  <si>
    <t>RyS Outreach &amp; Engagement</t>
  </si>
  <si>
    <t>Create outreach and engagement strategy for Registry Operators. Plan and conduct outreach and engagement activities to promote and cultivate positive and constructive relationship with Registry Operators: among ICANN Staff, Registries, Registrars and other participants in the DNS Industry value chain.</t>
  </si>
  <si>
    <t>2.3.11 Registrar Services</t>
  </si>
  <si>
    <t>Registrar Whois Address Cross Field Validation Initiative</t>
  </si>
  <si>
    <t>Collaborative work with Registrar Working Group to develop a technically and commercially feasible approach to cross-field address validation (Whois) as described in the 2013 RAA's Whois Accuracy Program Specification.</t>
  </si>
  <si>
    <t>Privacy Proxy Accreditation Implementation</t>
  </si>
  <si>
    <t>Consensus Policy Implementation Project Template for AtTask</t>
  </si>
  <si>
    <t>Registrar Services (FY17)</t>
  </si>
  <si>
    <t>All Registrar Services team services and functions (and expenses) that take place in Fiscal Year 2017 and are not related to application processing, registrar outreach, or a project already identified in at-task.</t>
  </si>
  <si>
    <t>Registrar &amp; Community Outreach (FY17)</t>
  </si>
  <si>
    <t>The ongoing, day-to-day operational efforts of the Registrar Services team related primarily to registrar and applicant training and outreach activities in Fiscal Year 2017.</t>
  </si>
  <si>
    <t>2-Support a healthy, stable and resilient unique identifier ecosystem Total</t>
  </si>
  <si>
    <t xml:space="preserve"> 3-Advance organizational, technological and operational excellence                                                           3-Advance organizational, technological and operational excellence                                                           3-Advance organizational, technological and operational excellence                                                           </t>
  </si>
  <si>
    <t>3.1 Ensure ICANN’s long-term financial accountability, stability and sustainability</t>
  </si>
  <si>
    <t>3.1.1 Strategic and Operating Planning</t>
  </si>
  <si>
    <t>Strategic Initiatives KSF/KPI Development and Reporting</t>
  </si>
  <si>
    <t>Evolve the reporting mechanism and meaningful measures for monitoring and tracking the Strategic Initiatives team's performance.</t>
  </si>
  <si>
    <t>Strategic Plan Update</t>
  </si>
  <si>
    <t>Consider significant internal and external developments to validate whether the Five Year Strategic Plan remains relevant or whether it needs to be modified.  Coordinate feedback from multistakeholder community and the Board.</t>
  </si>
  <si>
    <t>SI Communications and Engagement of internal audiences</t>
  </si>
  <si>
    <t>Engage with and communicate key aspects of SI team work  to internal audiences to inspire improved understanding, effectiveness of work and overall alignmemnt.  Use all available channels including new ICANN intranet, webinars, onboarding, etc.</t>
  </si>
  <si>
    <t>Ongoing Strategic Initiatives Operations for FY17</t>
  </si>
  <si>
    <t>Manage budget and operations of the Strategic Initiatives Department including recruiting and filling department positions, and initiating and supporting new initiatives.</t>
  </si>
  <si>
    <t>3.1.2 Organizational Excellence and Intelligence</t>
  </si>
  <si>
    <t>Organizational Excellence - Improvement Measurement Activities</t>
  </si>
  <si>
    <t>Develop and deliver ICANN's Organizational Excellence program</t>
  </si>
  <si>
    <t>BI Implementation (Cognos)</t>
  </si>
  <si>
    <t xml:space="preserve">Creation and development of a data warehouse and business intelligence (BI) solution(s) in support of ICANN’s KPI Dashboard. </t>
  </si>
  <si>
    <t>3.1.3 Finance and Procurement</t>
  </si>
  <si>
    <t>FY17 Financial Planning and Analysis</t>
  </si>
  <si>
    <t>Recurring FY17 Financial Planning and Analysis activities</t>
  </si>
  <si>
    <t>FY17 Finance and Procurement Operational Activities</t>
  </si>
  <si>
    <t xml:space="preserve">All FY17 finance &amp; procurement on-going operational activities </t>
  </si>
  <si>
    <t>3.1.4 Enterprise Risk Management</t>
  </si>
  <si>
    <t>FY17 - ERM Operating Activities</t>
  </si>
  <si>
    <t xml:space="preserve">ERM activities include 1) Perform Quarterly Enterprise Risk Assessment and 2) Support Insurance Renewal Process </t>
  </si>
  <si>
    <t>3.1.5 Support Operations</t>
  </si>
  <si>
    <t>ICANN 57 MEETING COSTS TRACKING</t>
  </si>
  <si>
    <t>Finance Cost tracking</t>
  </si>
  <si>
    <t>Organization-wide cost tracking for ICANN 57. This includes all travel and meeting costs, professional services, administration, and technical services. This does not include the labor for attending.</t>
  </si>
  <si>
    <t>ICANN 58 MEETING COSTS TRACKING</t>
  </si>
  <si>
    <t>Organization-wide cost tracking for ICANN 58. This includes all travel and meeting costs, professional services, administration, and technical services. This does not include the labor for attending.</t>
  </si>
  <si>
    <t>ICANN 59 MEETING COSTS TRACKING</t>
  </si>
  <si>
    <t>Organization-wide cost tracking for ICANN 59. This includes all travel and meeting costs, professional services, administration, and technical services. This does not include the labor for attending.</t>
  </si>
  <si>
    <t>FY17 - Ongoing - Operations Leadership</t>
  </si>
  <si>
    <t>Leadership &amp; management of ICANN Operations.</t>
  </si>
  <si>
    <t>FY17 - Ongoing - APAC Operations</t>
  </si>
  <si>
    <t>Operational support activities of the APAC Hub</t>
  </si>
  <si>
    <t>FY17 - Ongoing - Administrative Operations - Engagement Offices</t>
  </si>
  <si>
    <t>Administration of the ongoing operations of the Engagement Offices</t>
  </si>
  <si>
    <t>FY17 - Ongoing - Administrative Operations - General</t>
  </si>
  <si>
    <t>Administration of the ongoing and general operations of the ICANN offices.</t>
  </si>
  <si>
    <t>FY 17 - Ongoing - Administrative Services - Hub Offices</t>
  </si>
  <si>
    <t>Administration of the ongoing operations of the Hub Offices</t>
  </si>
  <si>
    <t>FY17 - Ongoing - HR Development - Staff Morale &amp; Rewards</t>
  </si>
  <si>
    <t>Activities to engage and motivate staff morale and teamwork</t>
  </si>
  <si>
    <t>FY17 - Ongoing - HR Operations</t>
  </si>
  <si>
    <t>Ongoing HR Operations activities, including compensation, benefits, payroll, HR transactions and HR policies and compliance</t>
  </si>
  <si>
    <t>FY17 - Ongoing - Talent Acquisition</t>
  </si>
  <si>
    <t>All work related to Talent Acquisition for the organization</t>
  </si>
  <si>
    <t>FY17 - Ongoing - Travel Services</t>
  </si>
  <si>
    <t>Maintain travel vendor relationships and support miscellaneous meetings</t>
  </si>
  <si>
    <t>FY17 - LA Office Construction</t>
  </si>
  <si>
    <t>Expansion into additional space on fourth floor - furniture and adjustments to third floor as needed</t>
  </si>
  <si>
    <t>FY17 Office of the CEO Management</t>
  </si>
  <si>
    <t xml:space="preserve">Central coordinating point for activities related to the President and CEO’s Office.  </t>
  </si>
  <si>
    <t>ICANN Meeting 57 - North America</t>
  </si>
  <si>
    <t>Manage ICANN 57 in North America. This includes all travel and meeting costs, professional services, administration, and technical services. This does not include the labor for attending.</t>
  </si>
  <si>
    <t>ICANN Meeting 58 - Europe</t>
  </si>
  <si>
    <t>Manage ICANN 58 in Europe. This includes all travel and meeting costs, professional services, administration, and technical services. This does not include the labor for attending.</t>
  </si>
  <si>
    <t>ICANN Meeting 59 - Africa</t>
  </si>
  <si>
    <t>Manage ICANN 59 in Africa. This includes all travel and meeting costs, professional services, administration, and technical services. This does not include the labor for attending.</t>
  </si>
  <si>
    <t>FY2017 Meetings Team Ongoing Operations and Coordination</t>
  </si>
  <si>
    <t>FY2017 - Manage other conferences and events</t>
  </si>
  <si>
    <t>Manage conferences and events requested by ICANN staff</t>
  </si>
  <si>
    <t>FY2017 - Implement New ICANN Meetings Strategy</t>
  </si>
  <si>
    <t>Manage planning and execution</t>
  </si>
  <si>
    <t>FY2017 - Meetings Team Retreat</t>
  </si>
  <si>
    <t>Meetings Team Retreat</t>
  </si>
  <si>
    <t>3.2 Ensure structured coordination of ICANN’s technical resources</t>
  </si>
  <si>
    <t xml:space="preserve">3.2.1 Cybersecurity Hardening and Control </t>
  </si>
  <si>
    <t>FY17 Infrastructure projects and Services Ongoing</t>
  </si>
  <si>
    <t>All on-going infrastructure projects and services to maintain adequate performance of the systems supporting all ICANN operations.</t>
  </si>
  <si>
    <t>FY17 Ongoing Security &amp; Infrastructure support</t>
  </si>
  <si>
    <t>3.2.2 IT Infrastructure and Service Scaling</t>
  </si>
  <si>
    <t>Operations - Enterprise Resource Planning (ERP)</t>
  </si>
  <si>
    <t xml:space="preserve">Operationalize the Enterprise Resource Planning (ERP) system. </t>
  </si>
  <si>
    <t>Operations - Intranet</t>
  </si>
  <si>
    <t>Top 12 CyberSecurity Projects</t>
  </si>
  <si>
    <t>Following the completion of the Leidos recommended Top 16 Security Improvements, ICANN IT has determined another 12 measures (Leidos and non-Leidos recommended) to improve cyber security.</t>
  </si>
  <si>
    <t>SFDC - Highrise (31444)</t>
  </si>
  <si>
    <t>Project Highrise is the ICANN Reboot Realization Workplan.  It's goal is to rebuild ICANN’s Salesforce.com CRM service and Force.com platforms with a more declarative, scalable, and secure framework.  This includes developing a blueprint for integration and consolidation of various ICANN systems outside of Salesforce.  This project will take a multi-phased approach towards migrating existing data and functionality to a new org and data model.</t>
  </si>
  <si>
    <t>FY17 Outsourcing</t>
  </si>
  <si>
    <t xml:space="preserve">Ongoing development, testing and content management as provided by our outsource partner in India in support of the ICANN community </t>
  </si>
  <si>
    <t>FY17 Meeting Team Support (IT)</t>
  </si>
  <si>
    <t>IT support for ICANN meetings during FY17.</t>
  </si>
  <si>
    <t>FY17 General Administration Activities &amp; Personnel</t>
  </si>
  <si>
    <t>FY16 General Administration expenses - travel, training, stationary etc.</t>
  </si>
  <si>
    <t>FY17 Backoffice Solutions support</t>
  </si>
  <si>
    <t>Ongoing support for BI, Reqlogic, Great Plains etc.</t>
  </si>
  <si>
    <t>Jam Tart Implementation</t>
  </si>
  <si>
    <t>Implementation of content management and document management systems as they relate to redesign of icann.org.</t>
  </si>
  <si>
    <t>Ricart Review implementation</t>
  </si>
  <si>
    <t>In 2013, Glenn Ricart reviewed the ICANN IT team and came up with a set of 56 recommendations.  Many have been implemented.  In September 2015 he returned and reviewed the status on the changes.  This project covers the outstanding items.</t>
  </si>
  <si>
    <t>3.2.3 Root Systems Operations</t>
  </si>
  <si>
    <t>FY17 DNS Tactical Engineering</t>
  </si>
  <si>
    <t>FY17 ongoing support for L-Root services.</t>
  </si>
  <si>
    <t>3.3 Develop a globally diverse culture of knowledge and expertise available to ICANN’s Board, staff, and stakeholders</t>
  </si>
  <si>
    <t>3.3.1 Talent Management</t>
  </si>
  <si>
    <t>FY17 - Ongoing - HR Development</t>
  </si>
  <si>
    <t>HR Development projects for staff including training, needs assessment, business partners and succession planning</t>
  </si>
  <si>
    <t>3.3.2 ICANN Technical University</t>
  </si>
  <si>
    <t>ICANN Technical University</t>
  </si>
  <si>
    <t xml:space="preserve">Providing a mechanism to improve the technical understanding of the technology ICANN coordinates. </t>
  </si>
  <si>
    <t>3-Advance organizational, technological and operational excellence Total</t>
  </si>
  <si>
    <t xml:space="preserve">4-Promote ICANN’s role and multistakeholder approach                                          4-Promote ICANN’s role and multistakeholder approach                                          </t>
  </si>
  <si>
    <t>4.1 Encourage engagement with the existing Internet governance ecosystem at national, regional and international levels</t>
  </si>
  <si>
    <t>4.1.1 Coordination of ICANN participation in Internet Governance</t>
  </si>
  <si>
    <t>FY ICANN IGF Participation and Supporting activities</t>
  </si>
  <si>
    <t>Coordination of ICANN participation in IGF (international, regional and national) and support for IGF activities (IGF Secretariat, IGFSA, IGF MAG, Donors group etc.)</t>
  </si>
  <si>
    <t>4.2 Clarify the role of governments in ICANN and work with them to strengthen their commitment to supporting the global Internet ecosystem</t>
  </si>
  <si>
    <t>4.2.1 Support Governmental Advisory Committee (GAC) Engagement</t>
  </si>
  <si>
    <t>FY17 GE GAC Engagement</t>
  </si>
  <si>
    <t>Project for GE staff engagement with the GAC - includes monthly calls with leadership, the creation and delivery of activity reports, ATRT deliverables, collaboration with GAC Secretariat staff and participation in working groups as requested for initiatives</t>
  </si>
  <si>
    <t>4.2.2 Engagement with Governments and International Governmental Organizations (IGOs)</t>
  </si>
  <si>
    <t>FY17 Ongoing Government Engagement - Global</t>
  </si>
  <si>
    <t xml:space="preserve">Work with the country missions (permanent representatives and trade missions) in Geneva and New York in coordination with the work in the capitals to promote awareness of ICANN's role in IG ecosystem, understanding and support for the MSM and maintenance of a single stable interoperable Internet   </t>
  </si>
  <si>
    <t>FY17 Ongoing Government Engagement - North America</t>
  </si>
  <si>
    <t>Ongoing engagement with the governments of North America in coordination with the work of GE and GSE in the IGOs and IOs and  with the country missions (permanent representatives and trade missions) in Geneva and New York in coordination with the work in the capitals to promote awareness of ICANN's role in IG ecosystem, understanding and support for the MSM and maintenance of a single stable interoperable Internet</t>
  </si>
  <si>
    <t>FY17 Government Engagement Coordination and Operations</t>
  </si>
  <si>
    <t>Coordination and operations work to support GE department and collaboration with other departments (GSE, Strategic Initiatives) and function departments within ICANN (Finance Legal, HR) to further ICANNs work with the country missions, IGO, IO and the work in the capitals to promote awareness of ICANN's role in IG ecosystem, understanding and support for the MSM and maintenance of a single stable interoperable Internet</t>
  </si>
  <si>
    <t>4.3 Participate in the evolution of a global, trusted, inclusive multistakeholder Internet Governance ecosystem that addresses Internet issues</t>
  </si>
  <si>
    <t>4.3.1 Support Internet Governance Ecosystem Advancement</t>
  </si>
  <si>
    <t>FY17 Ongoing IGO and IO engagement</t>
  </si>
  <si>
    <t>Work with IGO and IO staff as well as the country missions (permanent representatives and trade missions) in Geneva and New York to support the IG ecosystem (maintenance and evolution);  to promote awareness of ICANN's role in IG ecosystem, understanding and support for the MSM and maintenance of a single stable interoperable Internet</t>
  </si>
  <si>
    <t>4.4 Promote role clarity and establish mechanisms to increase trust within the ecosystem rooted in the public interest</t>
  </si>
  <si>
    <t>4.4.1 Contractual Compliance Functions</t>
  </si>
  <si>
    <t>Contractual Compliance for Registrars &amp; Registries</t>
  </si>
  <si>
    <t>To capture staff efforts to address and resolve non-compliance issues by using the informal and formal contractual compliance process. This activity covers complaints submitted to ICANN and internal efforts identified through monitoring.</t>
  </si>
  <si>
    <t>Contractual Compliance Administration &amp; Training</t>
  </si>
  <si>
    <t>To capture staff development and administrative activities; Administrative refers to non-direct project activities for example: recruiting, meetings, management, support activities, training, travel, etc.</t>
  </si>
  <si>
    <t>Contractual Compliance Annual Report</t>
  </si>
  <si>
    <t>To capture the efforts from planning to publishing the contractual compliance 2016 Annual Report in FY17.</t>
  </si>
  <si>
    <t>Contractual Compliance Reporting and Outreach</t>
  </si>
  <si>
    <t>To develop and deliver outreach activities related to community and contracted parties for information purposes, training or improvements. This project includes travel and metric updates and reporting</t>
  </si>
  <si>
    <t>Contractual Compliance Audit Program</t>
  </si>
  <si>
    <t>To proactively identify deficiencies, manage the remediation process to ensure contracted parties comply with the Agreement between ICANN, publish the audit report findings and provide an update to the community.</t>
  </si>
  <si>
    <t>4.4.2 Contractual Compliance Initiatives &amp; Improvements</t>
  </si>
  <si>
    <t>Contractual Compliance System Improvements</t>
  </si>
  <si>
    <t>To plan, document and implement process &amp; system, metrics reporting improvements as it relates to enhanced requirements, contract and/or policy updates and process improvements.</t>
  </si>
  <si>
    <t>Contractual Compliance Online Learning</t>
  </si>
  <si>
    <t>To deliver online learning modules (eLearning) to the community in an effort to improve knowledge and awareness of contractual compliance.</t>
  </si>
  <si>
    <t>Contractual Compliance Contract &amp; Policy Work</t>
  </si>
  <si>
    <t>To support and contribute to activities related to contract, Policy and working groups effort.</t>
  </si>
  <si>
    <t>4.4.3 Contractual Compliance and Safeguards</t>
  </si>
  <si>
    <t>Outreach to constituents</t>
  </si>
  <si>
    <t>Outreach to ICANN consituents and interested parties re compliance.  Establish regular channels of communication with a number of parties to understand their concerns and consider how those concerns may be addressed within compliance.</t>
  </si>
  <si>
    <t>Cooperation and Coordination in Areas Outside Contract Terms</t>
  </si>
  <si>
    <t xml:space="preserve">Develop ways to implement safeguards that are outside the scope of pure contract enforcement through coordination and cooperation with diverse parties in the Internet ecosystem to tackle difficult problems. </t>
  </si>
  <si>
    <t>Refinement of Compliance Functions</t>
  </si>
  <si>
    <t xml:space="preserve">Develop more nuanced analytic approach to compliance enforcement, applying more analysis and nuance to ICANN's philosophical approach to compliance. </t>
  </si>
  <si>
    <t>4.4.4 Strategic Initiatives</t>
  </si>
  <si>
    <t>Strategy High Level</t>
  </si>
  <si>
    <t>I* Engagement</t>
  </si>
  <si>
    <t>Work on I* Engagement project</t>
  </si>
  <si>
    <t>Strategic Initiatives - Public Data</t>
  </si>
  <si>
    <t xml:space="preserve">Make useful data publicly available in machine-readable form and in interactive, accessible summaries </t>
  </si>
  <si>
    <t>Institutional Confidence Index</t>
  </si>
  <si>
    <t xml:space="preserve">Establish framework for indexing trust within the multistakeholder environment and conduct the first assessment. </t>
  </si>
  <si>
    <t>Public Communication and Reporting</t>
  </si>
  <si>
    <t>Enhance  public communication and reporting of Strategic Initiative Department projects; coordinate with the Communications Department and other departments, as needed, to improve public, and staff, awareness of status and progress on key initiatives; improve messaging, develop templates for effective delivery and tools to be able to do a more effective communication and reporting job on a go forward basis.</t>
  </si>
  <si>
    <t>Development of KPI to Measure ICANN's Mechanisms to Increase Public Trust</t>
  </si>
  <si>
    <t>The KPI will report progress of the project to develop a further KPI that will provide a composite measure of how ICANN's accountability mechanisms are working. It will provide a clear summary of the steps ICANN is taking to find a methodology that can measure the mechanisms that are intended to increase public trust. It is therefore a clear first stage in achieving the Goal 4.4.</t>
  </si>
  <si>
    <t>Ongoing Guidance and Interaction for BGC</t>
  </si>
  <si>
    <t>Guidance and interaction for activities of the Board Governance Committee.</t>
  </si>
  <si>
    <t>Ongoing Strategic Initiatives Briefings</t>
  </si>
  <si>
    <t>Guidance and support for activities for internal departments and committees.</t>
  </si>
  <si>
    <t>4-Promote ICANN’s role and multistakeholder approach Total</t>
  </si>
  <si>
    <t xml:space="preserve">5-Develop and implement a global public interest framework bounded by ICANN's mission                                         5-Develop and implement a global public interest framework bounded by ICANN's mission                                         5-Develop and implement a global public interest framework bounded by ICANN's mission                                         5-Develop and implement a global public interest framework bounded by ICANN's mission                                         </t>
  </si>
  <si>
    <t>5.1 Act as a steward of the public interest</t>
  </si>
  <si>
    <t>5.1.1 Legal Advisory Function</t>
  </si>
  <si>
    <t>FY17 - General Advice to Senior Leadership</t>
  </si>
  <si>
    <t>Providing general advice to the ICANN Senior Leadership.</t>
  </si>
  <si>
    <t>FY17 - Stakeholder Services (Legal Support)</t>
  </si>
  <si>
    <t>Provide legal advice and support to the Communications, New gTLDs, Policy, Registrar, Registry, GDD Operations, and Security Teams.</t>
  </si>
  <si>
    <t>FY17 - Global Stakeholder Engagement (Legal Support)</t>
  </si>
  <si>
    <t>Provide legal advice and support to the Global Stakeholder Engagement team.</t>
  </si>
  <si>
    <t>FY17 - Strategy (Legal Support)</t>
  </si>
  <si>
    <t>Provide legal advice and support to Strategic Initiatives Department</t>
  </si>
  <si>
    <t>FY16 ATRT2 Recommendation 9 Implementation</t>
  </si>
  <si>
    <t>5.1.2 Public Interest Decision Making</t>
  </si>
  <si>
    <t>Inclusion of Public Interest in Decision-Making</t>
  </si>
  <si>
    <t>Develop &amp; implement process for ensuring inclusion of public interest in decision-making.</t>
  </si>
  <si>
    <t>5.1.3 Legal Internal Support</t>
  </si>
  <si>
    <t>FY17 - Internal Services (Legal Support)</t>
  </si>
  <si>
    <t>Successful management of all legal aspects of internal facing work including finance, HR, security, etc.</t>
  </si>
  <si>
    <t>FY17 - Litigation Management</t>
  </si>
  <si>
    <t>Monitor and Manage ICANN Litigation matters and issues.</t>
  </si>
  <si>
    <t>FY17 - Legal Administrative Support</t>
  </si>
  <si>
    <t>Provide administrative support to ICANN General Counsel's Office and Legal Department: Staffing, Budget and Invoicing, Administrative Support.</t>
  </si>
  <si>
    <t>FY17 - GDD/New gTLD (Legal Support)</t>
  </si>
  <si>
    <t>Provide support for various aspects of GDD operations, including as it relates to registries, registrars, etc.   Provide support for New gTLD Operations; establish legal and contractual processes for review, negotiation and execution of New gTLD Registry Agreements; work with New gTLD program team and operations teams to coordinate legal processes with their processes; participate in discussions regarding agreements with legal, business and operations managers to assist and support program.</t>
  </si>
  <si>
    <t>FY17 - Contractual Services</t>
  </si>
  <si>
    <t>Overall enterprise wide support for contracting matters: Contract Administration, Contract Support for the Organization, Renewal of Registry Agreement, Review of RAA Applications and related issues, etc.</t>
  </si>
  <si>
    <t>5.1.4 Support ICANN Board</t>
  </si>
  <si>
    <t>2016 - 2017 NomCom Operation Selection Process - Project</t>
  </si>
  <si>
    <t>Support the work of NomCom 2016 with selection and announcement of NCAs for Board, ALAC, GNSO and ccNSO Council through early September 2016 and prepare for close out of 2016 NomCom at conclusion of 2016 NomCom term on 4 November 2016.
- Support the work of the 2017 NomCom with selection of NCAs for Board, ALAC, GNSO and ccNSO Council through 30 June 2017</t>
  </si>
  <si>
    <t>FY17 - Board (Legal Support)</t>
  </si>
  <si>
    <t>Provision of  Legal dept staff support to the Board and all of its Committees, as well as support as needed to the Board Support Group.</t>
  </si>
  <si>
    <t>FY17 - Secretary Functions</t>
  </si>
  <si>
    <t>Performing Secretary's duties, including but not limited to those related to Secretary's Notices, Board and Committee meetings, Annual General Meetings, corporate records, and implementation of decisions made by the Board of Directors and its Committees, as appropriate.</t>
  </si>
  <si>
    <t>FY17 - Board Support Ongoing Administrative and Department Operations Processes - Project</t>
  </si>
  <si>
    <t>Ongoing day to day Board Support Administrative and Operation Processes, include but not limited to: Board Support Staff Training, Board Administrative Support, Cross Functional Administrative Support...</t>
  </si>
  <si>
    <t>FY17 - Logistical Coordination and Execution of FY17 Board Workshops, Board Regular and Telephonic meetings (NOT TO INCLUDE BOARD TRAVEL SUPPORT) - Project</t>
  </si>
  <si>
    <t>Logistical Coordination of all FY17 Board Meetings and Board Workshops - To Include but not limited to: Venue Selection and Contract processing, Event Catering Coordination, AV/IT Contract Negotiation and Processing, Event Ground Transportation Contract Selection, Processing, Board Hosted Event Coordination, Board Outside Venue Event Coordination and Contract Processing</t>
  </si>
  <si>
    <t>FY17 - Board Meeting and Board Workshop Coordination and Meeting Content Support - Project</t>
  </si>
  <si>
    <t>Coordination of FY17 Board Workshops, Board Regular and Telephonic meeting agenda items, materials, notices, meeting facilitation, post-meeting exercises such as required posting of meeting prelim report, meeting minutes, translations, resolutions, etc</t>
  </si>
  <si>
    <t>FY17 - Board Operations Budget Management</t>
  </si>
  <si>
    <t>The Development, tracking and reporting of the FY17 Board Operations Adopted Budget - To includ but not limited to: Processing of all Board member expenses, Process of Board Operations Vendor contracts and invoices, Monthly Budget Reconciliations, quarterly adopted budget review and forecasting as required.</t>
  </si>
  <si>
    <t>FY17 - Board Advice Tool</t>
  </si>
  <si>
    <t>Develop the Board Advice Tool and Develop the Board Advice Process</t>
  </si>
  <si>
    <t>FY17 - Board Process Development</t>
  </si>
  <si>
    <t>Support activities for the Board including but not limited to Board Training activities, Board Master calendar, Board tools upgrades and purchase</t>
  </si>
  <si>
    <t>FY17 -  Administrative Support for Board Travel and Expense Report for  All ICANN and Non-ICANN Events</t>
  </si>
  <si>
    <t>Coordination of all Board travel costs both domestic and international (ICANN Meetings,Board Workshops and Non-ICANN Events) - including airfare, lodging, meals and incidentals.</t>
  </si>
  <si>
    <t>5.2 Promote ethics, transparency and accountability across the ICANN community</t>
  </si>
  <si>
    <t>5.2.1 Affirmation of Commitments (AoC) Reviews</t>
  </si>
  <si>
    <t>WHOIS Implementation Follow-up</t>
  </si>
  <si>
    <t>Manage ICANN's implementation of the 3 November 2012 Board Resolution in response to the recommendations of the WHOIS Review Team's Final Report related to the review of the WHOIS policy under the Affirmation of Commitments.</t>
  </si>
  <si>
    <t>AoC Review: SSR2</t>
  </si>
  <si>
    <t>Prepare for the upcoming work for the second SSR Review Team as mandated by the Affirmation of Commitments by facilitating the activities and interactions between the community and review team members once the review has commenced; facilitate development of recommendations to be submitted to the Board.</t>
  </si>
  <si>
    <t>AoC Review: WHOIS2</t>
  </si>
  <si>
    <t>Prepare for the upcoming work for the second WHOIS Review Team as mandated by the Affirmation of Commitments by facilitating the activities and interactions between the community and review team members once the review has commenced.</t>
  </si>
  <si>
    <t>AoC Review: Competition, Consumer Choice and Consumer Trust</t>
  </si>
  <si>
    <t>Prepare for the upcoming work for the CCT Review Team as mandated by the Affirmation of Commitments by facilitating the activities and interactions between the community and review team members once the review has commenced.</t>
  </si>
  <si>
    <t>ATRT2 Recommendation 5 Implementation</t>
  </si>
  <si>
    <t>This recommendation states The Board should review redaction standards for Board documents, Document Information Disclosure Policy (DIDP) and any other ICANN documents to create a single published redaction policy. Institute a process to regularly evaluate redacted material to determine if redactions are still required and if not, ensure that redactions are removed. </t>
  </si>
  <si>
    <t>SSR Review Implementation Coordination</t>
  </si>
  <si>
    <t>Oversee and provide strategic direction on the cross-functional activities related to SSR Review Team Recommendations.</t>
  </si>
  <si>
    <t>ATRT2 Recommendation Implementation Coordination</t>
  </si>
  <si>
    <t>Oversee the progress of implementation work (in conjunction with PMO), ensuring alignment with Enhancing ICANN Accountability.  Provide regular updates to the Board and ICANN stakeholders.</t>
  </si>
  <si>
    <t>TEG Activities that Relate to SSR Review Implementation</t>
  </si>
  <si>
    <t>Support TEG activities that intersect Strategic Initiative Department initiatives, including AoC SSR Review implementation projects and evolving the multistakeholder model.</t>
  </si>
  <si>
    <t>SSR Recommendation Implementation</t>
  </si>
  <si>
    <t>Support for the completion of the implementation of the first Security, Stability, and Resiliency Review Team recommendations</t>
  </si>
  <si>
    <t>AoC Review: Accountability and Transparency Review 3</t>
  </si>
  <si>
    <t>Prepare for the upcoming work for the third ATRT Review Team as mandated by the Affirmation of Commitments by facilitating the activities and interactions between the community and review team members once the review has commenced; facilitate development of recommendations to be submitted to the Board.</t>
  </si>
  <si>
    <t>Competition, Consumer Choice and Consumer Trust Implementation</t>
  </si>
  <si>
    <t>Oversee and provide strategic direction on the cross-functional activities related to CCT Review Team Recommendations.</t>
  </si>
  <si>
    <t>Strategic Initiatives: Reviews - Baseline</t>
  </si>
  <si>
    <t>For budget planning purposes only.</t>
  </si>
  <si>
    <t>Strategic Initiatives: Reviews - Incremental</t>
  </si>
  <si>
    <t>5.2.2 Organizational Reviews</t>
  </si>
  <si>
    <t>Ongoing FY17 Guidance and Support for OEC</t>
  </si>
  <si>
    <t>Guidance and support for activities of the Structural Improvements Committee of the Board.</t>
  </si>
  <si>
    <t>Board Guidance for GNSO Review</t>
  </si>
  <si>
    <t>Provide guidance and support to the Structural Improvements Committee and the Board in connection with the GNSO Review started in 2014.</t>
  </si>
  <si>
    <t>Structural Reviews: SSAC</t>
  </si>
  <si>
    <t>Plan and conduct SSAC review mandated by ICANN Bylaws; provide guidance and support to the Structural Improvements Committee and the Board on all aspects of planning and conducting the review.</t>
  </si>
  <si>
    <t>Structural Reviews: RSSAC</t>
  </si>
  <si>
    <t>Plan and conduct RSSAC review mandated by ICANN Bylaws; provide guidance and support to the Structural Improvements Committee and the Board on all aspects of planning and conducting the review.</t>
  </si>
  <si>
    <t>Structural Reviews: At Large</t>
  </si>
  <si>
    <t>Plan and conduct At Large review mandated by ICANN Bylaws; provide guidance and support to the Structural Improvements Committee and the Board on all aspects of planning and conducting the review.</t>
  </si>
  <si>
    <t>Structural Reviews: NomCom</t>
  </si>
  <si>
    <t>Plan and conduct NomCom review mandated by ICANN Bylaws; provide guidance and support to the Structural Improvements Committee and the Board on all aspects of planning and conducting the review.</t>
  </si>
  <si>
    <t>GNSO Review: Implementation of Recommendations</t>
  </si>
  <si>
    <t>Oversee implementation of recommendations by Westlake.</t>
  </si>
  <si>
    <t>At Large Review: Implementation of Recommendations</t>
  </si>
  <si>
    <t>Oversee implementation of recommendations.</t>
  </si>
  <si>
    <t>5.2.3 Conflicts of Interest and Organizational Ethics</t>
  </si>
  <si>
    <t>FY17 - Institutionalize Organizational Ethics Practices</t>
  </si>
  <si>
    <t>Develop ethics policy, taking into consideration external best practices and recommendations from expert group review.</t>
  </si>
  <si>
    <t>5.2.4 IANA Functions Stewardship Transition &amp; Enhancing ICANN Accountability</t>
  </si>
  <si>
    <t>Track 2 - Strengthen ICANN Governance and Accountability</t>
  </si>
  <si>
    <t>Enhancing ICANN Accountability &amp; Governance including :
1. Facilitate and support process on strengthening ICANN Governance &amp; Accountability; 
2. Manage substantive issues on accountability in relation to the IANA transition USG; 
3. Adopt and implement report and recommendations out of the process; and
4. As relevant, adopt timeline and mechanisms to address accountability recommendations not related to the IANA transition</t>
  </si>
  <si>
    <t>Track 1 - Transition of U.S. Government Stewardship of IANA functions at ICANN</t>
  </si>
  <si>
    <t xml:space="preserve">NTIA Stewardship Transition Track of the IANA Transition including :
1. Facilitate and support process for the NTIA IANA Stewardship Transition
2. Ensure link to Strengthening ICANN Accountability process as relevant to the 
transition
3. Track dialogues among affected and other parties, including input to the ICG:
4. Ensure proposal preparations consistent to meeting criteria set forth by NTIA
5. Adoption of proposal, formalize conclusion of the IANA contract
</t>
  </si>
  <si>
    <t>IANA Transition - General Cost Tracking</t>
  </si>
  <si>
    <t>Track 4 - Document strengthened relationship with policy and advisory bodies</t>
  </si>
  <si>
    <t xml:space="preserve">Document strengthened relationship with policy and advisory bodies including:
1. Strengthen MoU/develop mutual commitments documentation with IETF Administrative Oversight Committee (IAOC) / Internet Architecture Board IAB
2. Strengthen MoU/develop mutual commitments documentation with with Number Resources Organization (NRO) for Address Supporting Organization (ASO)
3. Develop mutual commitments documentation with the ccNSO
4. Revise/strengthen documentation with individual ccTLD managers to include mutual commitments and reflect post-transition relationship
5. Identify terms for inclusion in gTLD Registry Agreements allowing for continued recognition of ICANN’s role in the event of post-transition change
</t>
  </si>
  <si>
    <t>Track 3 - Maintain Security and Stability of Implementation of Root Zone Updates</t>
  </si>
  <si>
    <t>Maintain Security and Stability of Implementation of Root Zone Updates in post-Stewardship Transition environment.</t>
  </si>
  <si>
    <t>RZMS Development</t>
  </si>
  <si>
    <t>5.2.5 Accountability and Transparency Mechanisms</t>
  </si>
  <si>
    <t>FY17 - Ombudsman (Legal Support)</t>
  </si>
  <si>
    <t>Support Ombudsman as requested to assist with interactions with Board, staff and community</t>
  </si>
  <si>
    <t>FY17 - Transparency Mechanisms (Legal Support)</t>
  </si>
  <si>
    <t>Oversee and manage implementation of transparency mechanisms, such as the Documentary Information Disclosure Policy (DIDP), and implementing any adopted changes to the DIDP resulting from community-based accountability work.</t>
  </si>
  <si>
    <t>FY17 - Accountability Mechanisms (Legal Support)</t>
  </si>
  <si>
    <t>Manage and maintain Bylaws-mandated accountability mechanisms operations, and implement any adopted changes to Bylaws-mandated accountability mechanisms resulting from community-based accountability work.</t>
  </si>
  <si>
    <t>FY17 Ombudsman Office On-going project</t>
  </si>
  <si>
    <t>Ombudsman Office On-going operations</t>
  </si>
  <si>
    <t>5.3 Empower current and new stakeholders to fully participate in ICANN activities</t>
  </si>
  <si>
    <t>5.3.1 Development and Public Responsibility Tools</t>
  </si>
  <si>
    <t>FY17 Remote Hubs</t>
  </si>
  <si>
    <t>Simulating an "in room" ICANN Meeting experience for larger groups of individuals in their regional setting.</t>
  </si>
  <si>
    <t>FY17 Remote Participation</t>
  </si>
  <si>
    <t>Providing support and equal access and participation to all open and public ICANN Meetings</t>
  </si>
  <si>
    <t>FY17 ICANN Learn</t>
  </si>
  <si>
    <t>ICANN Learn is an online learning platform designed to help the global community better understand how ICANN and the Internet work. Courses are built for various skill levels, nationalities, and languages.</t>
  </si>
  <si>
    <t>5.3.2 Development and Public Responsibility Programs</t>
  </si>
  <si>
    <t>FY17 Ongoing Fellowship Program</t>
  </si>
  <si>
    <t>Fast Track immersion into the ICANN multistakeholder Community for continued engagement.</t>
  </si>
  <si>
    <t>FY17 Ongoing Newcomer Program Operations</t>
  </si>
  <si>
    <t>Providing ICANN information, resources and tools for those new to the ICANN Community to promote their future participation</t>
  </si>
  <si>
    <t>FY17 NextGen@ICANN</t>
  </si>
  <si>
    <t>The NextGen@ICANN program’s goal is to help unlock new opportunities and understanding for members of the next generation of Internet users.</t>
  </si>
  <si>
    <t>FY17 Internship Framework</t>
  </si>
  <si>
    <t>Strengthening the framework for internship program to serve broader international engagement goals under DPRD.</t>
  </si>
  <si>
    <t>FY17 DPRD Administration</t>
  </si>
  <si>
    <t>DPRD Admin Costs Tracking</t>
  </si>
  <si>
    <t>FY17 Leadership Training Program (LTP)</t>
  </si>
  <si>
    <t xml:space="preserve">Continuation of the annual Leadership Training Program (LTP) for SO/ACs and staff. </t>
  </si>
  <si>
    <t>5.3.3 Development and Public Responsibility Collaborations</t>
  </si>
  <si>
    <t>FY17 SO/AC Engagement Work</t>
  </si>
  <si>
    <t>Engaging with Community on work to enhance and support their volunteer experience</t>
  </si>
  <si>
    <t>FY17 Ongoing Collaborations</t>
  </si>
  <si>
    <t>Strengthen collaborations with partners across the IG ecosystem.</t>
  </si>
  <si>
    <t>FY17 Academic Outreach Support</t>
  </si>
  <si>
    <t>In an effort to help members of the next generation of Internet users and leaders, ICANN regularly organizes in-person and online meetings for the academic community.</t>
  </si>
  <si>
    <t>FY17 Public Interest Discussion Groups</t>
  </si>
  <si>
    <t>Supporting multistakeholder conversations and explorations on the public interest within ICANN's remit.</t>
  </si>
  <si>
    <t>5.3.4 Development and Public Responsibility New Program Development</t>
  </si>
  <si>
    <t>FY17 Stakeholder Journey Mentors</t>
  </si>
  <si>
    <t>Collaboration between staff and community to more effectively onboard new community members through peer mentorship</t>
  </si>
  <si>
    <t>FY17 Invest in the DNS Ecosystem Across Developing Regions</t>
  </si>
  <si>
    <t>Pilot: Enable the creation of distributed groups that will further knowledge about ICANN and its mission in developing regions.</t>
  </si>
  <si>
    <t>FY17 Strengthening Development Projects</t>
  </si>
  <si>
    <t>Further strengthen new projects and research on gaps.</t>
  </si>
  <si>
    <t>FY17 Gender Diversity Project</t>
  </si>
  <si>
    <t>Enhancing multistakeholder representation by tailored projects and programs that identify underrepresented target groups participation.</t>
  </si>
  <si>
    <t>FY17 Multistakeholder Gaps Project</t>
  </si>
  <si>
    <t>5-Develop and implement a global public interest framework bounded by ICANN's mission Total</t>
  </si>
  <si>
    <t>Unallocated</t>
  </si>
  <si>
    <t>FY17 Bad Debt and Depreciation</t>
  </si>
  <si>
    <t>FY17 Bad Debt and Depreciation Total</t>
  </si>
  <si>
    <t>Allocation to New gTLD Program</t>
  </si>
  <si>
    <t>FY17 New gTLD Allocation</t>
  </si>
  <si>
    <t xml:space="preserve">Allocation of ICANN shared services for New gTLD program and reimbursement of direct costs paid by ICANN Ops on behalf of New gTLD, </t>
  </si>
  <si>
    <t>Allocation to New gTLD Program Total</t>
  </si>
  <si>
    <t>Contingency</t>
  </si>
  <si>
    <t>FY17 Contingency</t>
  </si>
  <si>
    <t>Contingency Total</t>
  </si>
  <si>
    <t>Attrition</t>
  </si>
  <si>
    <t>Staff Attrition</t>
  </si>
  <si>
    <t xml:space="preserve">The estimated reduction in staff and employees through normal means, such as retirement and resignation. </t>
  </si>
  <si>
    <t>Attrition Total</t>
  </si>
  <si>
    <t>Unallocated Total</t>
  </si>
  <si>
    <t>Grand Total</t>
  </si>
  <si>
    <t>*FTE: Full-time staff equivalent</t>
  </si>
  <si>
    <t xml:space="preserve">**$0.6m of contingency allocated to 2.1.7 Implementation of IANA Functions Stewardship Transition &amp; Enhancing ICANN Accountability for IANA/ PTI </t>
  </si>
  <si>
    <t>ICANN Operations Baseline Cash Expenses</t>
  </si>
  <si>
    <t>ICANN Operations Multiyear projects</t>
  </si>
  <si>
    <t>FY 17 Contingency</t>
  </si>
  <si>
    <t>ICANN Operations Resource Utilization</t>
  </si>
  <si>
    <t>New gTLD Program Resource Utilization</t>
  </si>
  <si>
    <t>Total ICANN Resource Utilization</t>
  </si>
  <si>
    <t>Depreciation and Bad Debt</t>
  </si>
  <si>
    <t>USG Transition</t>
  </si>
  <si>
    <t>Objective</t>
  </si>
  <si>
    <t>Check</t>
  </si>
  <si>
    <t xml:space="preserve">Objective 1: Evolve and Further Globalize ICANN </t>
  </si>
  <si>
    <t>1.1 Further globalize and regionalize ICANN functions</t>
  </si>
  <si>
    <t>1.1 Further globalize and regionalize ICANN functions Total</t>
  </si>
  <si>
    <t>1.2-Bring ICANN to the world by creating a balanced and proactive approach to regional engagement with stakeholders total</t>
  </si>
  <si>
    <t>1.3 Evolve policy development and governance processes, structures and meetings to be more accountable, inclusive, efficient, effective and responsive Total</t>
  </si>
  <si>
    <t>Objective 1: Evolve and Further Globalize ICANN  Total</t>
  </si>
  <si>
    <t>Objective 2: Support A Healthy, Stable, and Resilient Unique Identifier Ecosystem</t>
  </si>
  <si>
    <t>2.1 Foster and coordinate a healthy, secure, stable, and resilient identifier ecosystem Total</t>
  </si>
  <si>
    <t>2.2 Proactively plan for changes in the use of unique identifiers and develop technology roadmaps to help guide ICANN activities Total</t>
  </si>
  <si>
    <t>2.3 Support the evolution of domain name marketplace to be robust, stable and trusted Total</t>
  </si>
  <si>
    <t>Objective 2: Support A Healthy, Stable, and Resilient Unique Identifier Ecosystem Total</t>
  </si>
  <si>
    <t xml:space="preserve">Objective 3: Advance Organizational, Technological and Operational Excellence </t>
  </si>
  <si>
    <t>3.1 Ensure ICANN’s long-term financial accountability, stability and sustainability Total</t>
  </si>
  <si>
    <t>3.2 Ensure structured coordination of ICANN’s technical resources Total</t>
  </si>
  <si>
    <t>3.3 Develop a globally diverse culture of knowledge and expertise available to ICANN’s Board, staff, and stakeholders Total</t>
  </si>
  <si>
    <t>Objective 3: Advance Organizational, Technological and Operational Excellence  Total</t>
  </si>
  <si>
    <t xml:space="preserve">Objective 4: Promote ICANN’s Role and Multistakeholder Approach </t>
  </si>
  <si>
    <t>4.1 Encourage engagement with the existing Internet governance ecosystem at national, regional and international levels Total</t>
  </si>
  <si>
    <t>4.2 Clarify the role of governments in ICANN and work with them to strengthen their commitment to supporting the global Internet ecosystem Total</t>
  </si>
  <si>
    <t>4.3 Participate in the evolution of a global, trusted, inclusive multistakeholder Internet Governance ecosystem that addresses Internet issues Total</t>
  </si>
  <si>
    <t>4.4 Promote role clarity and establish mechanisms to increase trust within the ecosystem rooted in the public interest Total</t>
  </si>
  <si>
    <t>Objective 4: Promote ICANN’s Role and Multistakeholder Approach  Total</t>
  </si>
  <si>
    <t xml:space="preserve">Objective 5: Develop and Implement a Global Public Interest Framework Bounded by ICANN’s Mission </t>
  </si>
  <si>
    <t>5.1 Act as a steward of the public interest Total</t>
  </si>
  <si>
    <t>5.2 Promote ethics, transparency and accountability across the ICANN community Total</t>
  </si>
  <si>
    <t>5.3 Empower current and new stakeholders to fully participate in ICANN activities Total</t>
  </si>
  <si>
    <t>Objective 5: Develop and Implement a Global Public Interest Framework Bounded by ICANN’s Mission  Total</t>
  </si>
  <si>
    <t>Bad Debt and Depreciation</t>
  </si>
  <si>
    <t xml:space="preserve">Allocation to New gTLD </t>
  </si>
  <si>
    <t>Unallocated total</t>
  </si>
  <si>
    <t>Variance</t>
  </si>
  <si>
    <t>1-Evolve and further globalize ICANN</t>
  </si>
  <si>
    <t>2-Support a healthy, stable and resilient unique identifier ecosystem</t>
  </si>
  <si>
    <t>3-Advance organizational, technological and operational excellence</t>
  </si>
  <si>
    <t>4-Promote ICANN’s role and multistakeholder approach</t>
  </si>
  <si>
    <t>5-Develop and implement a global public interest framework bounded by ICANN's mission</t>
  </si>
  <si>
    <t>FY17 Adopted Budget By Portfolio</t>
  </si>
  <si>
    <t>FY17 Adopted Budget By Portfolio and Project</t>
  </si>
  <si>
    <t xml:space="preserve">2.3.1 Registration Directory Services Analysis and Development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</si>
</sst>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_(* #,##0_);_(* \(#,##0\);_(* &quot;-&quot;??_);_(@_)"/>
    <numFmt numFmtId="166" formatCode="#,##0.0_);\(#,##0.0\)"/>
    <numFmt numFmtId="167" formatCode="#,##0.0,,;\(#,##0.0,,\)"/>
    <numFmt numFmtId="168" formatCode="&quot;$&quot;#,##0.0,,;\(&quot;$&quot;#,##0.0,,\)"/>
    <numFmt numFmtId="169" formatCode="0.0_);\(0.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11"/>
      <color indexed="8"/>
      <name val="Calibri"/>
      <family val="2"/>
      <scheme val="minor"/>
    </font>
    <font>
      <b/>
      <sz val="11"/>
      <color rgb="FFFF0000"/>
      <name val="Calibri"/>
      <family val="2"/>
      <scheme val="minor"/>
    </font>
    <font>
      <b/>
      <sz val="11"/>
      <name val="Calibri"/>
      <family val="2"/>
      <scheme val="minor"/>
    </font>
    <font>
      <sz val="11"/>
      <name val="Calibri"/>
      <family val="2"/>
      <scheme val="minor"/>
    </font>
    <font>
      <b/>
      <sz val="14"/>
      <color indexed="8"/>
      <name val="Calibri"/>
      <family val="2"/>
      <scheme val="minor"/>
    </font>
    <font>
      <b/>
      <i/>
      <sz val="11"/>
      <color theme="1"/>
      <name val="Calibri"/>
      <family val="2"/>
      <scheme val="minor"/>
    </font>
    <font>
      <b/>
      <i/>
      <sz val="11"/>
      <name val="Calibri"/>
      <family val="2"/>
      <scheme val="minor"/>
    </font>
    <font>
      <b/>
      <sz val="11"/>
      <color indexed="8"/>
      <name val="Calibri"/>
      <family val="2"/>
      <scheme val="minor"/>
    </font>
  </fonts>
  <fills count="3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2"/>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59999389629810485"/>
        <bgColor indexed="64"/>
      </patternFill>
    </fill>
  </fills>
  <borders count="5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style="thin">
        <color auto="1"/>
      </right>
      <top/>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diagonal/>
    </border>
    <border>
      <left style="medium">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s>
  <cellStyleXfs count="7">
    <xf numFmtId="0" fontId="0" fillId="0" borderId="0"/>
    <xf numFmtId="43" fontId="1"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cellStyleXfs>
  <cellXfs count="626">
    <xf numFmtId="0" fontId="0" fillId="0" borderId="0" xfId="0"/>
    <xf numFmtId="0" fontId="6" fillId="2" borderId="0" xfId="2" applyFont="1" applyFill="1" applyAlignment="1">
      <alignment vertical="center"/>
    </xf>
    <xf numFmtId="0" fontId="4" fillId="2" borderId="0" xfId="2" applyFont="1" applyFill="1" applyBorder="1" applyAlignment="1">
      <alignment horizontal="left" vertical="center" wrapText="1"/>
    </xf>
    <xf numFmtId="0" fontId="3" fillId="2" borderId="0" xfId="2" applyFont="1" applyFill="1" applyBorder="1" applyAlignment="1">
      <alignment horizontal="left" vertical="center"/>
    </xf>
    <xf numFmtId="37" fontId="1" fillId="2" borderId="0" xfId="2" applyNumberFormat="1" applyFill="1" applyAlignment="1">
      <alignment horizontal="center" vertical="center"/>
    </xf>
    <xf numFmtId="0" fontId="1" fillId="2" borderId="0" xfId="2" applyFill="1" applyAlignment="1">
      <alignment vertical="center"/>
    </xf>
    <xf numFmtId="0" fontId="1" fillId="2" borderId="0" xfId="2" applyFill="1" applyBorder="1" applyAlignment="1">
      <alignment horizontal="left" vertical="center"/>
    </xf>
    <xf numFmtId="0" fontId="1" fillId="2" borderId="0" xfId="2" applyFill="1" applyAlignment="1">
      <alignment horizontal="left" vertical="center" wrapText="1"/>
    </xf>
    <xf numFmtId="0" fontId="1" fillId="2" borderId="0" xfId="2" applyFill="1" applyAlignment="1">
      <alignment vertical="top" wrapText="1"/>
    </xf>
    <xf numFmtId="164" fontId="10" fillId="2" borderId="0" xfId="2" applyNumberFormat="1" applyFont="1" applyFill="1" applyAlignment="1">
      <alignment horizontal="center" vertical="center"/>
    </xf>
    <xf numFmtId="0" fontId="11" fillId="3" borderId="1" xfId="3" applyFont="1" applyFill="1" applyBorder="1" applyAlignment="1">
      <alignment horizontal="left" vertical="center"/>
    </xf>
    <xf numFmtId="0" fontId="11" fillId="3" borderId="2" xfId="3" applyFont="1" applyFill="1" applyBorder="1" applyAlignment="1">
      <alignment horizontal="left" vertical="center"/>
    </xf>
    <xf numFmtId="0" fontId="11" fillId="3" borderId="2" xfId="3" applyFont="1" applyFill="1" applyBorder="1" applyAlignment="1">
      <alignment horizontal="left" vertical="center" wrapText="1"/>
    </xf>
    <xf numFmtId="166" fontId="11" fillId="4" borderId="2" xfId="4" applyNumberFormat="1" applyFont="1" applyFill="1" applyBorder="1" applyAlignment="1">
      <alignment horizontal="center" vertical="center"/>
    </xf>
    <xf numFmtId="44" fontId="11" fillId="4" borderId="2" xfId="5" applyFont="1" applyFill="1" applyBorder="1" applyAlignment="1">
      <alignment horizontal="center" vertical="center"/>
    </xf>
    <xf numFmtId="44" fontId="11" fillId="4" borderId="2" xfId="5" applyFont="1" applyFill="1" applyBorder="1" applyAlignment="1">
      <alignment horizontal="center" vertical="center" wrapText="1"/>
    </xf>
    <xf numFmtId="44" fontId="11" fillId="4" borderId="3" xfId="5" applyFont="1" applyFill="1" applyBorder="1" applyAlignment="1">
      <alignment horizontal="center" vertical="center"/>
    </xf>
    <xf numFmtId="0" fontId="1" fillId="8" borderId="0" xfId="2" applyFill="1" applyBorder="1" applyAlignment="1">
      <alignment horizontal="left" vertical="center"/>
    </xf>
    <xf numFmtId="0" fontId="1" fillId="8" borderId="0" xfId="2" applyFill="1" applyBorder="1" applyAlignment="1">
      <alignment horizontal="left" vertical="center" wrapText="1"/>
    </xf>
    <xf numFmtId="0" fontId="1" fillId="8" borderId="0" xfId="2" applyFill="1" applyBorder="1" applyAlignment="1">
      <alignment vertical="top" wrapText="1"/>
    </xf>
    <xf numFmtId="164" fontId="10" fillId="8" borderId="6" xfId="2" applyNumberFormat="1" applyFont="1" applyFill="1" applyBorder="1" applyAlignment="1">
      <alignment horizontal="center" vertical="center" wrapText="1"/>
    </xf>
    <xf numFmtId="167" fontId="0" fillId="8" borderId="6" xfId="5" applyNumberFormat="1" applyFont="1" applyFill="1" applyBorder="1" applyAlignment="1">
      <alignment horizontal="center" vertical="center"/>
    </xf>
    <xf numFmtId="167" fontId="10" fillId="8" borderId="6" xfId="2" applyNumberFormat="1" applyFont="1" applyFill="1" applyBorder="1" applyAlignment="1">
      <alignment horizontal="center" vertical="center" wrapText="1"/>
    </xf>
    <xf numFmtId="167" fontId="10" fillId="8" borderId="7" xfId="2" applyNumberFormat="1" applyFont="1" applyFill="1" applyBorder="1" applyAlignment="1">
      <alignment horizontal="center" vertical="center" wrapText="1"/>
    </xf>
    <xf numFmtId="0" fontId="1" fillId="2" borderId="0" xfId="2" applyFill="1" applyBorder="1" applyAlignment="1">
      <alignment horizontal="left" vertical="center" wrapText="1"/>
    </xf>
    <xf numFmtId="0" fontId="1" fillId="2" borderId="0" xfId="2" applyFill="1" applyBorder="1" applyAlignment="1">
      <alignment vertical="top" wrapText="1"/>
    </xf>
    <xf numFmtId="164" fontId="10" fillId="2" borderId="6" xfId="2" applyNumberFormat="1" applyFont="1" applyFill="1" applyBorder="1" applyAlignment="1">
      <alignment horizontal="center" vertical="center" wrapText="1"/>
    </xf>
    <xf numFmtId="167" fontId="0" fillId="2" borderId="6" xfId="5" applyNumberFormat="1" applyFont="1" applyFill="1" applyBorder="1" applyAlignment="1">
      <alignment horizontal="center" vertical="center"/>
    </xf>
    <xf numFmtId="167" fontId="0" fillId="2" borderId="9" xfId="5" applyNumberFormat="1" applyFont="1" applyFill="1" applyBorder="1" applyAlignment="1">
      <alignment horizontal="center" vertical="center"/>
    </xf>
    <xf numFmtId="167" fontId="0" fillId="8" borderId="9" xfId="5" applyNumberFormat="1" applyFont="1" applyFill="1" applyBorder="1" applyAlignment="1">
      <alignment horizontal="center" vertical="center"/>
    </xf>
    <xf numFmtId="0" fontId="4" fillId="7" borderId="0" xfId="2" applyFont="1" applyFill="1" applyBorder="1" applyAlignment="1">
      <alignment horizontal="left" vertical="center"/>
    </xf>
    <xf numFmtId="0" fontId="12" fillId="7" borderId="0" xfId="2" applyFont="1" applyFill="1" applyBorder="1" applyAlignment="1">
      <alignment horizontal="left" vertical="center"/>
    </xf>
    <xf numFmtId="0" fontId="12" fillId="7" borderId="0" xfId="2" applyFont="1" applyFill="1" applyBorder="1" applyAlignment="1">
      <alignment horizontal="left" vertical="center" wrapText="1"/>
    </xf>
    <xf numFmtId="0" fontId="12" fillId="7" borderId="0" xfId="2" applyFont="1" applyFill="1" applyBorder="1" applyAlignment="1">
      <alignment vertical="top" wrapText="1"/>
    </xf>
    <xf numFmtId="164" fontId="13" fillId="7" borderId="6" xfId="2" applyNumberFormat="1" applyFont="1" applyFill="1" applyBorder="1" applyAlignment="1">
      <alignment horizontal="center" vertical="center" wrapText="1"/>
    </xf>
    <xf numFmtId="167" fontId="13" fillId="7" borderId="6" xfId="2" applyNumberFormat="1" applyFont="1" applyFill="1" applyBorder="1" applyAlignment="1">
      <alignment horizontal="center" vertical="center" wrapText="1"/>
    </xf>
    <xf numFmtId="167" fontId="13" fillId="7" borderId="9" xfId="2" applyNumberFormat="1" applyFont="1" applyFill="1" applyBorder="1" applyAlignment="1">
      <alignment horizontal="center" vertical="center" wrapText="1"/>
    </xf>
    <xf numFmtId="167" fontId="10" fillId="2" borderId="6" xfId="5" applyNumberFormat="1" applyFont="1" applyFill="1" applyBorder="1" applyAlignment="1">
      <alignment horizontal="center" vertical="center"/>
    </xf>
    <xf numFmtId="167" fontId="10" fillId="2" borderId="9" xfId="5" applyNumberFormat="1" applyFont="1" applyFill="1" applyBorder="1" applyAlignment="1">
      <alignment horizontal="center" vertical="center"/>
    </xf>
    <xf numFmtId="167" fontId="12" fillId="7" borderId="6" xfId="5" applyNumberFormat="1" applyFont="1" applyFill="1" applyBorder="1" applyAlignment="1">
      <alignment horizontal="center" vertical="center"/>
    </xf>
    <xf numFmtId="0" fontId="2" fillId="6" borderId="10" xfId="2" applyFont="1" applyFill="1" applyBorder="1" applyAlignment="1">
      <alignment vertical="center"/>
    </xf>
    <xf numFmtId="0" fontId="4" fillId="6" borderId="10" xfId="2" applyFont="1" applyFill="1" applyBorder="1" applyAlignment="1">
      <alignment horizontal="left" vertical="center"/>
    </xf>
    <xf numFmtId="0" fontId="1" fillId="6" borderId="10" xfId="2" applyFill="1" applyBorder="1" applyAlignment="1">
      <alignment horizontal="left" vertical="center"/>
    </xf>
    <xf numFmtId="0" fontId="1" fillId="6" borderId="10" xfId="2" applyFill="1" applyBorder="1" applyAlignment="1">
      <alignment horizontal="left" vertical="center" wrapText="1"/>
    </xf>
    <xf numFmtId="0" fontId="1" fillId="6" borderId="10" xfId="2" applyFill="1" applyBorder="1" applyAlignment="1">
      <alignment vertical="top" wrapText="1"/>
    </xf>
    <xf numFmtId="164" fontId="2" fillId="6" borderId="11" xfId="2" applyNumberFormat="1" applyFont="1" applyFill="1" applyBorder="1" applyAlignment="1">
      <alignment horizontal="center" vertical="center" wrapText="1"/>
    </xf>
    <xf numFmtId="168" fontId="2" fillId="6" borderId="11" xfId="5" applyNumberFormat="1" applyFont="1" applyFill="1" applyBorder="1" applyAlignment="1">
      <alignment horizontal="center" vertical="center"/>
    </xf>
    <xf numFmtId="168" fontId="2" fillId="6" borderId="12" xfId="5" applyNumberFormat="1" applyFont="1" applyFill="1" applyBorder="1" applyAlignment="1">
      <alignment horizontal="center" vertical="center"/>
    </xf>
    <xf numFmtId="0" fontId="1" fillId="0" borderId="0" xfId="2" applyFill="1" applyBorder="1" applyAlignment="1">
      <alignment horizontal="left" vertical="center"/>
    </xf>
    <xf numFmtId="0" fontId="1" fillId="0" borderId="0" xfId="2" applyFill="1" applyBorder="1" applyAlignment="1">
      <alignment horizontal="left" vertical="center" wrapText="1"/>
    </xf>
    <xf numFmtId="0" fontId="1" fillId="0" borderId="0" xfId="2" applyFill="1" applyBorder="1" applyAlignment="1">
      <alignment vertical="top" wrapText="1"/>
    </xf>
    <xf numFmtId="164" fontId="10" fillId="0" borderId="6" xfId="2" applyNumberFormat="1" applyFont="1" applyFill="1" applyBorder="1" applyAlignment="1">
      <alignment horizontal="center" vertical="center" wrapText="1"/>
    </xf>
    <xf numFmtId="167" fontId="0" fillId="0" borderId="6" xfId="5" applyNumberFormat="1" applyFont="1" applyFill="1" applyBorder="1" applyAlignment="1">
      <alignment horizontal="center" vertical="center"/>
    </xf>
    <xf numFmtId="167" fontId="0" fillId="0" borderId="9" xfId="5" applyNumberFormat="1" applyFont="1" applyFill="1" applyBorder="1" applyAlignment="1">
      <alignment horizontal="center" vertical="center"/>
    </xf>
    <xf numFmtId="167" fontId="12" fillId="7" borderId="9" xfId="5" applyNumberFormat="1" applyFont="1" applyFill="1" applyBorder="1" applyAlignment="1">
      <alignment horizontal="center" vertical="center"/>
    </xf>
    <xf numFmtId="164" fontId="10" fillId="2" borderId="13" xfId="2" applyNumberFormat="1" applyFont="1" applyFill="1" applyBorder="1" applyAlignment="1">
      <alignment horizontal="center" vertical="center" wrapText="1"/>
    </xf>
    <xf numFmtId="167" fontId="0" fillId="2" borderId="13" xfId="5" applyNumberFormat="1" applyFont="1" applyFill="1" applyBorder="1" applyAlignment="1">
      <alignment horizontal="center" vertical="center"/>
    </xf>
    <xf numFmtId="167" fontId="0" fillId="2" borderId="7" xfId="5" applyNumberFormat="1" applyFont="1" applyFill="1" applyBorder="1" applyAlignment="1">
      <alignment horizontal="center" vertical="center"/>
    </xf>
    <xf numFmtId="0" fontId="2" fillId="6" borderId="0" xfId="2" applyFont="1" applyFill="1" applyBorder="1" applyAlignment="1">
      <alignment vertical="center"/>
    </xf>
    <xf numFmtId="0" fontId="2" fillId="6" borderId="0" xfId="2" applyFont="1" applyFill="1" applyBorder="1" applyAlignment="1">
      <alignment horizontal="left" vertical="center" wrapText="1"/>
    </xf>
    <xf numFmtId="0" fontId="2" fillId="6" borderId="0" xfId="2" applyFont="1" applyFill="1" applyBorder="1" applyAlignment="1">
      <alignment horizontal="left" vertical="center"/>
    </xf>
    <xf numFmtId="0" fontId="2" fillId="6" borderId="0" xfId="2" applyFont="1" applyFill="1" applyBorder="1" applyAlignment="1">
      <alignment vertical="top" wrapText="1"/>
    </xf>
    <xf numFmtId="164" fontId="2" fillId="6" borderId="14" xfId="2" applyNumberFormat="1" applyFont="1" applyFill="1" applyBorder="1" applyAlignment="1">
      <alignment horizontal="center" vertical="center" wrapText="1"/>
    </xf>
    <xf numFmtId="168" fontId="2" fillId="6" borderId="14" xfId="5" applyNumberFormat="1" applyFont="1" applyFill="1" applyBorder="1" applyAlignment="1">
      <alignment horizontal="center" vertical="center"/>
    </xf>
    <xf numFmtId="168" fontId="2" fillId="6" borderId="15" xfId="5" applyNumberFormat="1" applyFont="1" applyFill="1" applyBorder="1" applyAlignment="1">
      <alignment horizontal="center" vertical="center"/>
    </xf>
    <xf numFmtId="0" fontId="2" fillId="5" borderId="16" xfId="2" applyFont="1" applyFill="1" applyBorder="1" applyAlignment="1">
      <alignment vertical="center"/>
    </xf>
    <xf numFmtId="0" fontId="2" fillId="5" borderId="10" xfId="2" applyFont="1" applyFill="1" applyBorder="1" applyAlignment="1">
      <alignment vertical="center"/>
    </xf>
    <xf numFmtId="0" fontId="2" fillId="5" borderId="10" xfId="2" applyFont="1" applyFill="1" applyBorder="1" applyAlignment="1">
      <alignment horizontal="left" vertical="center" wrapText="1"/>
    </xf>
    <xf numFmtId="0" fontId="2" fillId="5" borderId="10" xfId="2" applyFont="1" applyFill="1" applyBorder="1" applyAlignment="1">
      <alignment horizontal="left" vertical="center"/>
    </xf>
    <xf numFmtId="0" fontId="2" fillId="5" borderId="10" xfId="2" applyFont="1" applyFill="1" applyBorder="1" applyAlignment="1">
      <alignment vertical="top" wrapText="1"/>
    </xf>
    <xf numFmtId="164" fontId="2" fillId="5" borderId="11" xfId="2" applyNumberFormat="1" applyFont="1" applyFill="1" applyBorder="1" applyAlignment="1">
      <alignment horizontal="center" vertical="center" wrapText="1"/>
    </xf>
    <xf numFmtId="168" fontId="2" fillId="5" borderId="11" xfId="5" applyNumberFormat="1" applyFont="1" applyFill="1" applyBorder="1" applyAlignment="1">
      <alignment horizontal="center" vertical="center"/>
    </xf>
    <xf numFmtId="168" fontId="2" fillId="5" borderId="12" xfId="5" applyNumberFormat="1" applyFont="1" applyFill="1" applyBorder="1" applyAlignment="1">
      <alignment horizontal="center" vertical="center"/>
    </xf>
    <xf numFmtId="0" fontId="1" fillId="12" borderId="5" xfId="2" applyFill="1" applyBorder="1" applyAlignment="1">
      <alignment horizontal="left" vertical="center"/>
    </xf>
    <xf numFmtId="0" fontId="1" fillId="12" borderId="5" xfId="2" applyFill="1" applyBorder="1" applyAlignment="1">
      <alignment horizontal="left" vertical="center" wrapText="1"/>
    </xf>
    <xf numFmtId="0" fontId="1" fillId="12" borderId="5" xfId="2" applyFill="1" applyBorder="1" applyAlignment="1">
      <alignment vertical="top" wrapText="1"/>
    </xf>
    <xf numFmtId="164" fontId="10" fillId="12" borderId="13" xfId="2" applyNumberFormat="1" applyFont="1" applyFill="1" applyBorder="1" applyAlignment="1">
      <alignment horizontal="center" vertical="center" wrapText="1"/>
    </xf>
    <xf numFmtId="167" fontId="0" fillId="12" borderId="13" xfId="5" applyNumberFormat="1" applyFont="1" applyFill="1" applyBorder="1" applyAlignment="1">
      <alignment horizontal="center" vertical="center"/>
    </xf>
    <xf numFmtId="167" fontId="0" fillId="12" borderId="7" xfId="5" applyNumberFormat="1" applyFont="1" applyFill="1" applyBorder="1" applyAlignment="1">
      <alignment horizontal="center" vertical="center"/>
    </xf>
    <xf numFmtId="0" fontId="1" fillId="12" borderId="0" xfId="2" applyFill="1" applyBorder="1" applyAlignment="1">
      <alignment horizontal="left" vertical="center"/>
    </xf>
    <xf numFmtId="0" fontId="1" fillId="12" borderId="0" xfId="2" applyFill="1" applyBorder="1" applyAlignment="1">
      <alignment horizontal="left" vertical="center" wrapText="1"/>
    </xf>
    <xf numFmtId="0" fontId="1" fillId="12" borderId="0" xfId="2" applyFill="1" applyBorder="1" applyAlignment="1">
      <alignment vertical="top" wrapText="1"/>
    </xf>
    <xf numFmtId="164" fontId="10" fillId="12" borderId="6" xfId="2" applyNumberFormat="1" applyFont="1" applyFill="1" applyBorder="1" applyAlignment="1">
      <alignment horizontal="center" vertical="center" wrapText="1"/>
    </xf>
    <xf numFmtId="167" fontId="0" fillId="12" borderId="6" xfId="5" applyNumberFormat="1" applyFont="1" applyFill="1" applyBorder="1" applyAlignment="1">
      <alignment horizontal="center" vertical="center"/>
    </xf>
    <xf numFmtId="167" fontId="0" fillId="12" borderId="9" xfId="5" applyNumberFormat="1" applyFont="1" applyFill="1" applyBorder="1" applyAlignment="1">
      <alignment horizontal="center" vertical="center"/>
    </xf>
    <xf numFmtId="0" fontId="4" fillId="11" borderId="0" xfId="2" applyFont="1" applyFill="1" applyBorder="1" applyAlignment="1">
      <alignment horizontal="left" vertical="center"/>
    </xf>
    <xf numFmtId="0" fontId="12" fillId="11" borderId="0" xfId="2" applyFont="1" applyFill="1" applyBorder="1" applyAlignment="1">
      <alignment horizontal="left" vertical="center"/>
    </xf>
    <xf numFmtId="0" fontId="12" fillId="11" borderId="0" xfId="2" applyFont="1" applyFill="1" applyBorder="1" applyAlignment="1">
      <alignment horizontal="left" vertical="center" wrapText="1"/>
    </xf>
    <xf numFmtId="0" fontId="12" fillId="11" borderId="0" xfId="2" applyFont="1" applyFill="1" applyBorder="1" applyAlignment="1">
      <alignment vertical="top" wrapText="1"/>
    </xf>
    <xf numFmtId="164" fontId="13" fillId="11" borderId="6" xfId="2" applyNumberFormat="1" applyFont="1" applyFill="1" applyBorder="1" applyAlignment="1">
      <alignment horizontal="center" vertical="center" wrapText="1"/>
    </xf>
    <xf numFmtId="167" fontId="13" fillId="11" borderId="6" xfId="2" applyNumberFormat="1" applyFont="1" applyFill="1" applyBorder="1" applyAlignment="1">
      <alignment horizontal="center" vertical="center" wrapText="1"/>
    </xf>
    <xf numFmtId="167" fontId="13" fillId="11" borderId="9" xfId="2" applyNumberFormat="1" applyFont="1" applyFill="1" applyBorder="1" applyAlignment="1">
      <alignment horizontal="center" vertical="center" wrapText="1"/>
    </xf>
    <xf numFmtId="0" fontId="0" fillId="0" borderId="0" xfId="2" applyFont="1" applyFill="1" applyBorder="1" applyAlignment="1">
      <alignment horizontal="left" vertical="center"/>
    </xf>
    <xf numFmtId="0" fontId="2" fillId="10" borderId="10" xfId="2" applyFont="1" applyFill="1" applyBorder="1" applyAlignment="1">
      <alignment vertical="center"/>
    </xf>
    <xf numFmtId="0" fontId="2" fillId="10" borderId="10" xfId="2" applyFont="1" applyFill="1" applyBorder="1" applyAlignment="1">
      <alignment horizontal="left" vertical="center" wrapText="1"/>
    </xf>
    <xf numFmtId="0" fontId="5" fillId="10" borderId="10" xfId="2" applyFont="1" applyFill="1" applyBorder="1" applyAlignment="1">
      <alignment horizontal="left" vertical="center"/>
    </xf>
    <xf numFmtId="0" fontId="5" fillId="10" borderId="10" xfId="2" applyFont="1" applyFill="1" applyBorder="1" applyAlignment="1">
      <alignment horizontal="left" vertical="center" wrapText="1"/>
    </xf>
    <xf numFmtId="0" fontId="5" fillId="10" borderId="10" xfId="2" applyFont="1" applyFill="1" applyBorder="1" applyAlignment="1">
      <alignment vertical="top" wrapText="1"/>
    </xf>
    <xf numFmtId="164" fontId="2" fillId="10" borderId="11" xfId="2" applyNumberFormat="1" applyFont="1" applyFill="1" applyBorder="1" applyAlignment="1">
      <alignment horizontal="center" vertical="center" wrapText="1"/>
    </xf>
    <xf numFmtId="168" fontId="2" fillId="10" borderId="11" xfId="2" applyNumberFormat="1" applyFont="1" applyFill="1" applyBorder="1" applyAlignment="1">
      <alignment horizontal="center" vertical="center" wrapText="1"/>
    </xf>
    <xf numFmtId="168" fontId="2" fillId="10" borderId="12" xfId="2" applyNumberFormat="1" applyFont="1" applyFill="1" applyBorder="1" applyAlignment="1">
      <alignment horizontal="center" vertical="center" wrapText="1"/>
    </xf>
    <xf numFmtId="168" fontId="13" fillId="11" borderId="6" xfId="2" applyNumberFormat="1" applyFont="1" applyFill="1" applyBorder="1" applyAlignment="1">
      <alignment horizontal="center" vertical="center" wrapText="1"/>
    </xf>
    <xf numFmtId="168" fontId="13" fillId="11" borderId="9" xfId="2" applyNumberFormat="1" applyFont="1" applyFill="1" applyBorder="1" applyAlignment="1">
      <alignment horizontal="center" vertical="center" wrapText="1"/>
    </xf>
    <xf numFmtId="0" fontId="2" fillId="10" borderId="10" xfId="2" applyFont="1" applyFill="1" applyBorder="1" applyAlignment="1">
      <alignment horizontal="left" vertical="center"/>
    </xf>
    <xf numFmtId="0" fontId="2" fillId="10" borderId="10" xfId="2" applyFont="1" applyFill="1" applyBorder="1" applyAlignment="1">
      <alignment vertical="top" wrapText="1"/>
    </xf>
    <xf numFmtId="0" fontId="1" fillId="2" borderId="0" xfId="2" quotePrefix="1" applyFill="1" applyBorder="1" applyAlignment="1">
      <alignment horizontal="left" vertical="center"/>
    </xf>
    <xf numFmtId="167" fontId="12" fillId="11" borderId="6" xfId="5" applyNumberFormat="1" applyFont="1" applyFill="1" applyBorder="1" applyAlignment="1">
      <alignment horizontal="center" vertical="center"/>
    </xf>
    <xf numFmtId="167" fontId="12" fillId="11" borderId="9" xfId="5" applyNumberFormat="1" applyFont="1" applyFill="1" applyBorder="1" applyAlignment="1">
      <alignment horizontal="center" vertical="center"/>
    </xf>
    <xf numFmtId="0" fontId="2" fillId="10" borderId="0" xfId="2" applyFont="1" applyFill="1" applyBorder="1" applyAlignment="1">
      <alignment vertical="center"/>
    </xf>
    <xf numFmtId="0" fontId="2" fillId="10" borderId="0" xfId="2" applyFont="1" applyFill="1" applyBorder="1" applyAlignment="1">
      <alignment horizontal="left" vertical="center" wrapText="1"/>
    </xf>
    <xf numFmtId="0" fontId="2" fillId="10" borderId="0" xfId="2" applyFont="1" applyFill="1" applyBorder="1" applyAlignment="1">
      <alignment horizontal="left" vertical="center"/>
    </xf>
    <xf numFmtId="0" fontId="2" fillId="10" borderId="0" xfId="2" applyFont="1" applyFill="1" applyBorder="1" applyAlignment="1">
      <alignment vertical="top" wrapText="1"/>
    </xf>
    <xf numFmtId="164" fontId="2" fillId="10" borderId="14" xfId="2" applyNumberFormat="1" applyFont="1" applyFill="1" applyBorder="1" applyAlignment="1">
      <alignment horizontal="center" vertical="center" wrapText="1"/>
    </xf>
    <xf numFmtId="168" fontId="2" fillId="10" borderId="14" xfId="5" applyNumberFormat="1" applyFont="1" applyFill="1" applyBorder="1" applyAlignment="1">
      <alignment horizontal="center" vertical="center"/>
    </xf>
    <xf numFmtId="168" fontId="2" fillId="10" borderId="15" xfId="5" applyNumberFormat="1" applyFont="1" applyFill="1" applyBorder="1" applyAlignment="1">
      <alignment horizontal="center" vertical="center"/>
    </xf>
    <xf numFmtId="0" fontId="2" fillId="9" borderId="16" xfId="2" applyFont="1" applyFill="1" applyBorder="1" applyAlignment="1">
      <alignment vertical="center"/>
    </xf>
    <xf numFmtId="0" fontId="2" fillId="9" borderId="10" xfId="2" applyFont="1" applyFill="1" applyBorder="1" applyAlignment="1">
      <alignment vertical="center"/>
    </xf>
    <xf numFmtId="0" fontId="2" fillId="9" borderId="10" xfId="2" applyFont="1" applyFill="1" applyBorder="1" applyAlignment="1">
      <alignment horizontal="left" vertical="center" wrapText="1"/>
    </xf>
    <xf numFmtId="0" fontId="2" fillId="9" borderId="10" xfId="2" applyFont="1" applyFill="1" applyBorder="1" applyAlignment="1">
      <alignment horizontal="left" vertical="center"/>
    </xf>
    <xf numFmtId="0" fontId="2" fillId="9" borderId="10" xfId="2" applyFont="1" applyFill="1" applyBorder="1" applyAlignment="1">
      <alignment vertical="top" wrapText="1"/>
    </xf>
    <xf numFmtId="164" fontId="2" fillId="9" borderId="11" xfId="2" applyNumberFormat="1" applyFont="1" applyFill="1" applyBorder="1" applyAlignment="1">
      <alignment horizontal="center" vertical="center" wrapText="1"/>
    </xf>
    <xf numFmtId="168" fontId="2" fillId="9" borderId="11" xfId="5" applyNumberFormat="1" applyFont="1" applyFill="1" applyBorder="1" applyAlignment="1">
      <alignment horizontal="center" vertical="center"/>
    </xf>
    <xf numFmtId="168" fontId="2" fillId="9" borderId="12" xfId="5" applyNumberFormat="1" applyFont="1" applyFill="1" applyBorder="1" applyAlignment="1">
      <alignment horizontal="center" vertical="center"/>
    </xf>
    <xf numFmtId="0" fontId="1" fillId="2" borderId="0" xfId="2" applyFill="1" applyBorder="1" applyAlignment="1">
      <alignment vertical="center"/>
    </xf>
    <xf numFmtId="0" fontId="1" fillId="16" borderId="0" xfId="2" applyFill="1" applyBorder="1" applyAlignment="1">
      <alignment horizontal="left" vertical="center"/>
    </xf>
    <xf numFmtId="0" fontId="1" fillId="16" borderId="0" xfId="2" applyFill="1" applyBorder="1" applyAlignment="1">
      <alignment horizontal="left" vertical="center" wrapText="1"/>
    </xf>
    <xf numFmtId="0" fontId="1" fillId="16" borderId="0" xfId="2" applyFill="1" applyBorder="1" applyAlignment="1">
      <alignment vertical="top" wrapText="1"/>
    </xf>
    <xf numFmtId="164" fontId="10" fillId="16" borderId="6" xfId="2" applyNumberFormat="1" applyFont="1" applyFill="1" applyBorder="1" applyAlignment="1">
      <alignment horizontal="center" vertical="center" wrapText="1"/>
    </xf>
    <xf numFmtId="167" fontId="0" fillId="16" borderId="6" xfId="5" applyNumberFormat="1" applyFont="1" applyFill="1" applyBorder="1" applyAlignment="1">
      <alignment horizontal="center" vertical="center"/>
    </xf>
    <xf numFmtId="167" fontId="0" fillId="16" borderId="9" xfId="5" applyNumberFormat="1" applyFont="1" applyFill="1" applyBorder="1" applyAlignment="1">
      <alignment horizontal="center" vertical="center"/>
    </xf>
    <xf numFmtId="0" fontId="9" fillId="15" borderId="0" xfId="2" applyFont="1" applyFill="1" applyBorder="1" applyAlignment="1">
      <alignment horizontal="left" vertical="center"/>
    </xf>
    <xf numFmtId="0" fontId="13" fillId="15" borderId="0" xfId="2" applyFont="1" applyFill="1" applyBorder="1" applyAlignment="1">
      <alignment horizontal="left" vertical="center"/>
    </xf>
    <xf numFmtId="0" fontId="13" fillId="15" borderId="0" xfId="2" applyFont="1" applyFill="1" applyBorder="1" applyAlignment="1">
      <alignment horizontal="left" vertical="center" wrapText="1"/>
    </xf>
    <xf numFmtId="0" fontId="13" fillId="15" borderId="0" xfId="2" applyFont="1" applyFill="1" applyBorder="1" applyAlignment="1">
      <alignment vertical="top" wrapText="1"/>
    </xf>
    <xf numFmtId="164" fontId="13" fillId="15" borderId="6" xfId="2" applyNumberFormat="1" applyFont="1" applyFill="1" applyBorder="1" applyAlignment="1">
      <alignment horizontal="center" vertical="center" wrapText="1"/>
    </xf>
    <xf numFmtId="167" fontId="13" fillId="15" borderId="6" xfId="5" applyNumberFormat="1" applyFont="1" applyFill="1" applyBorder="1" applyAlignment="1">
      <alignment horizontal="center" vertical="center"/>
    </xf>
    <xf numFmtId="167" fontId="13" fillId="15" borderId="9" xfId="5" applyNumberFormat="1" applyFont="1" applyFill="1" applyBorder="1" applyAlignment="1">
      <alignment horizontal="center" vertical="center"/>
    </xf>
    <xf numFmtId="0" fontId="10" fillId="2" borderId="0" xfId="2" applyFont="1" applyFill="1" applyBorder="1" applyAlignment="1">
      <alignment horizontal="left" vertical="center"/>
    </xf>
    <xf numFmtId="0" fontId="10" fillId="2" borderId="0" xfId="2" applyFont="1" applyFill="1" applyBorder="1" applyAlignment="1">
      <alignment horizontal="left" vertical="center" wrapText="1"/>
    </xf>
    <xf numFmtId="0" fontId="10" fillId="2" borderId="0" xfId="2" applyFont="1" applyFill="1" applyBorder="1" applyAlignment="1">
      <alignment vertical="top" wrapText="1"/>
    </xf>
    <xf numFmtId="167" fontId="12" fillId="15" borderId="6" xfId="5" applyNumberFormat="1" applyFont="1" applyFill="1" applyBorder="1" applyAlignment="1">
      <alignment horizontal="center" vertical="center"/>
    </xf>
    <xf numFmtId="167" fontId="12" fillId="15" borderId="9" xfId="5" applyNumberFormat="1" applyFont="1" applyFill="1" applyBorder="1" applyAlignment="1">
      <alignment horizontal="center" vertical="center"/>
    </xf>
    <xf numFmtId="0" fontId="10" fillId="16" borderId="0" xfId="2" applyFont="1" applyFill="1" applyBorder="1" applyAlignment="1">
      <alignment horizontal="left" vertical="center"/>
    </xf>
    <xf numFmtId="0" fontId="10" fillId="16" borderId="0" xfId="2" applyFont="1" applyFill="1" applyBorder="1" applyAlignment="1">
      <alignment horizontal="left" vertical="center" wrapText="1"/>
    </xf>
    <xf numFmtId="0" fontId="10" fillId="16" borderId="0" xfId="2" applyFont="1" applyFill="1" applyBorder="1" applyAlignment="1">
      <alignment vertical="top" wrapText="1"/>
    </xf>
    <xf numFmtId="167" fontId="10" fillId="16" borderId="6" xfId="5" applyNumberFormat="1" applyFont="1" applyFill="1" applyBorder="1" applyAlignment="1">
      <alignment horizontal="center" vertical="center"/>
    </xf>
    <xf numFmtId="167" fontId="10" fillId="16" borderId="9" xfId="5" applyNumberFormat="1" applyFont="1" applyFill="1" applyBorder="1" applyAlignment="1">
      <alignment horizontal="center" vertical="center"/>
    </xf>
    <xf numFmtId="0" fontId="12" fillId="15" borderId="0" xfId="2" applyFont="1" applyFill="1" applyBorder="1" applyAlignment="1">
      <alignment horizontal="left" vertical="center"/>
    </xf>
    <xf numFmtId="0" fontId="12" fillId="15" borderId="0" xfId="2" applyFont="1" applyFill="1" applyBorder="1" applyAlignment="1">
      <alignment horizontal="left" vertical="center" wrapText="1"/>
    </xf>
    <xf numFmtId="0" fontId="12" fillId="15" borderId="0" xfId="2" applyFont="1" applyFill="1" applyBorder="1" applyAlignment="1">
      <alignment vertical="top" wrapText="1"/>
    </xf>
    <xf numFmtId="0" fontId="4" fillId="15" borderId="0" xfId="2" applyFont="1" applyFill="1" applyBorder="1" applyAlignment="1">
      <alignment horizontal="left" vertical="center"/>
    </xf>
    <xf numFmtId="168" fontId="12" fillId="15" borderId="6" xfId="5" applyNumberFormat="1" applyFont="1" applyFill="1" applyBorder="1" applyAlignment="1">
      <alignment horizontal="center" vertical="center"/>
    </xf>
    <xf numFmtId="168" fontId="12" fillId="15" borderId="9" xfId="5" applyNumberFormat="1" applyFont="1" applyFill="1" applyBorder="1" applyAlignment="1">
      <alignment horizontal="center" vertical="center"/>
    </xf>
    <xf numFmtId="0" fontId="2" fillId="14" borderId="10" xfId="2" applyFont="1" applyFill="1" applyBorder="1" applyAlignment="1">
      <alignment vertical="center"/>
    </xf>
    <xf numFmtId="0" fontId="2" fillId="14" borderId="10" xfId="2" applyFont="1" applyFill="1" applyBorder="1" applyAlignment="1">
      <alignment horizontal="left" vertical="center"/>
    </xf>
    <xf numFmtId="0" fontId="2" fillId="14" borderId="10" xfId="2" applyFont="1" applyFill="1" applyBorder="1" applyAlignment="1">
      <alignment vertical="top" wrapText="1"/>
    </xf>
    <xf numFmtId="164" fontId="2" fillId="14" borderId="11" xfId="2" applyNumberFormat="1" applyFont="1" applyFill="1" applyBorder="1" applyAlignment="1">
      <alignment horizontal="center" vertical="center" wrapText="1"/>
    </xf>
    <xf numFmtId="168" fontId="2" fillId="14" borderId="11" xfId="5" applyNumberFormat="1" applyFont="1" applyFill="1" applyBorder="1" applyAlignment="1">
      <alignment horizontal="center" vertical="center"/>
    </xf>
    <xf numFmtId="168" fontId="2" fillId="14" borderId="12" xfId="5" applyNumberFormat="1" applyFont="1" applyFill="1" applyBorder="1" applyAlignment="1">
      <alignment horizontal="center" vertical="center"/>
    </xf>
    <xf numFmtId="0" fontId="0" fillId="2" borderId="0" xfId="2" applyFont="1" applyFill="1" applyBorder="1" applyAlignment="1">
      <alignment horizontal="left" vertical="center" wrapText="1"/>
    </xf>
    <xf numFmtId="167" fontId="13" fillId="15" borderId="6" xfId="2" applyNumberFormat="1" applyFont="1" applyFill="1" applyBorder="1" applyAlignment="1">
      <alignment horizontal="center" vertical="center" wrapText="1"/>
    </xf>
    <xf numFmtId="167" fontId="13" fillId="15" borderId="9" xfId="2" applyNumberFormat="1" applyFont="1" applyFill="1" applyBorder="1" applyAlignment="1">
      <alignment horizontal="center" vertical="center" wrapText="1"/>
    </xf>
    <xf numFmtId="164" fontId="2" fillId="14" borderId="14" xfId="2" applyNumberFormat="1" applyFont="1" applyFill="1" applyBorder="1" applyAlignment="1">
      <alignment horizontal="center" vertical="center" wrapText="1"/>
    </xf>
    <xf numFmtId="0" fontId="1" fillId="2" borderId="5" xfId="2" applyFill="1" applyBorder="1" applyAlignment="1">
      <alignment horizontal="left" vertical="center"/>
    </xf>
    <xf numFmtId="0" fontId="1" fillId="2" borderId="5" xfId="2" applyFill="1" applyBorder="1" applyAlignment="1">
      <alignment horizontal="left" vertical="center" wrapText="1"/>
    </xf>
    <xf numFmtId="0" fontId="1" fillId="2" borderId="5" xfId="2" applyFill="1" applyBorder="1" applyAlignment="1">
      <alignment vertical="center" wrapText="1"/>
    </xf>
    <xf numFmtId="0" fontId="12" fillId="15" borderId="17" xfId="2" applyFont="1" applyFill="1" applyBorder="1" applyAlignment="1">
      <alignment vertical="top" wrapText="1"/>
    </xf>
    <xf numFmtId="0" fontId="1" fillId="2" borderId="0" xfId="2" applyFill="1" applyBorder="1" applyAlignment="1">
      <alignment vertical="center" wrapText="1"/>
    </xf>
    <xf numFmtId="168" fontId="2" fillId="14" borderId="11" xfId="2" applyNumberFormat="1" applyFont="1" applyFill="1" applyBorder="1" applyAlignment="1">
      <alignment horizontal="center" vertical="center" wrapText="1"/>
    </xf>
    <xf numFmtId="0" fontId="2" fillId="13" borderId="16" xfId="2" applyFont="1" applyFill="1" applyBorder="1" applyAlignment="1">
      <alignment vertical="center"/>
    </xf>
    <xf numFmtId="0" fontId="2" fillId="13" borderId="10" xfId="2" applyFont="1" applyFill="1" applyBorder="1" applyAlignment="1">
      <alignment vertical="center"/>
    </xf>
    <xf numFmtId="0" fontId="2" fillId="13" borderId="10" xfId="2" applyFont="1" applyFill="1" applyBorder="1" applyAlignment="1">
      <alignment horizontal="left" vertical="center" wrapText="1"/>
    </xf>
    <xf numFmtId="0" fontId="2" fillId="13" borderId="10" xfId="2" applyFont="1" applyFill="1" applyBorder="1" applyAlignment="1">
      <alignment horizontal="left" vertical="center"/>
    </xf>
    <xf numFmtId="0" fontId="2" fillId="13" borderId="10" xfId="2" applyFont="1" applyFill="1" applyBorder="1" applyAlignment="1">
      <alignment vertical="top" wrapText="1"/>
    </xf>
    <xf numFmtId="164" fontId="2" fillId="13" borderId="11" xfId="2" applyNumberFormat="1" applyFont="1" applyFill="1" applyBorder="1" applyAlignment="1">
      <alignment horizontal="center" vertical="center" wrapText="1"/>
    </xf>
    <xf numFmtId="168" fontId="2" fillId="13" borderId="11" xfId="5" applyNumberFormat="1" applyFont="1" applyFill="1" applyBorder="1" applyAlignment="1">
      <alignment horizontal="center" vertical="center"/>
    </xf>
    <xf numFmtId="168" fontId="2" fillId="13" borderId="12" xfId="5" applyNumberFormat="1" applyFont="1" applyFill="1" applyBorder="1" applyAlignment="1">
      <alignment horizontal="center" vertical="center"/>
    </xf>
    <xf numFmtId="0" fontId="9" fillId="19" borderId="5" xfId="2" applyFont="1" applyFill="1" applyBorder="1" applyAlignment="1">
      <alignment horizontal="left" vertical="top" wrapText="1"/>
    </xf>
    <xf numFmtId="0" fontId="4" fillId="19" borderId="0" xfId="2" applyFont="1" applyFill="1" applyBorder="1" applyAlignment="1">
      <alignment horizontal="left" vertical="center"/>
    </xf>
    <xf numFmtId="0" fontId="12" fillId="19" borderId="0" xfId="2" applyFont="1" applyFill="1" applyBorder="1" applyAlignment="1">
      <alignment horizontal="left" vertical="center"/>
    </xf>
    <xf numFmtId="0" fontId="12" fillId="19" borderId="0" xfId="2" applyFont="1" applyFill="1" applyBorder="1" applyAlignment="1">
      <alignment horizontal="left" vertical="center" wrapText="1"/>
    </xf>
    <xf numFmtId="0" fontId="12" fillId="19" borderId="0" xfId="2" applyFont="1" applyFill="1" applyBorder="1" applyAlignment="1">
      <alignment vertical="top" wrapText="1"/>
    </xf>
    <xf numFmtId="167" fontId="4" fillId="19" borderId="6" xfId="5" applyNumberFormat="1" applyFont="1" applyFill="1" applyBorder="1" applyAlignment="1">
      <alignment horizontal="center" vertical="center"/>
    </xf>
    <xf numFmtId="167" fontId="4" fillId="19" borderId="9" xfId="5" applyNumberFormat="1" applyFont="1" applyFill="1" applyBorder="1" applyAlignment="1">
      <alignment horizontal="center" vertical="center"/>
    </xf>
    <xf numFmtId="0" fontId="2" fillId="18" borderId="10" xfId="2" applyFont="1" applyFill="1" applyBorder="1" applyAlignment="1">
      <alignment vertical="center"/>
    </xf>
    <xf numFmtId="0" fontId="2" fillId="18" borderId="22" xfId="2" applyFont="1" applyFill="1" applyBorder="1" applyAlignment="1">
      <alignment horizontal="left" vertical="center" wrapText="1"/>
    </xf>
    <xf numFmtId="0" fontId="2" fillId="18" borderId="10" xfId="2" applyFont="1" applyFill="1" applyBorder="1" applyAlignment="1">
      <alignment horizontal="left" vertical="center" wrapText="1"/>
    </xf>
    <xf numFmtId="0" fontId="2" fillId="18" borderId="23" xfId="2" applyFont="1" applyFill="1" applyBorder="1" applyAlignment="1">
      <alignment horizontal="left" vertical="center" wrapText="1"/>
    </xf>
    <xf numFmtId="164" fontId="5" fillId="18" borderId="11" xfId="2" applyNumberFormat="1" applyFont="1" applyFill="1" applyBorder="1" applyAlignment="1">
      <alignment horizontal="center" vertical="center" wrapText="1"/>
    </xf>
    <xf numFmtId="168" fontId="5" fillId="18" borderId="11" xfId="5" applyNumberFormat="1" applyFont="1" applyFill="1" applyBorder="1" applyAlignment="1">
      <alignment horizontal="center" vertical="center"/>
    </xf>
    <xf numFmtId="168" fontId="5" fillId="18" borderId="12" xfId="5" applyNumberFormat="1" applyFont="1" applyFill="1" applyBorder="1" applyAlignment="1">
      <alignment horizontal="center" vertical="center"/>
    </xf>
    <xf numFmtId="0" fontId="10" fillId="20" borderId="5" xfId="2" applyFont="1" applyFill="1" applyBorder="1" applyAlignment="1">
      <alignment horizontal="left" vertical="center" wrapText="1"/>
    </xf>
    <xf numFmtId="0" fontId="10" fillId="20" borderId="24" xfId="2" applyFont="1" applyFill="1" applyBorder="1" applyAlignment="1">
      <alignment vertical="center" wrapText="1"/>
    </xf>
    <xf numFmtId="164" fontId="10" fillId="20" borderId="13" xfId="2" applyNumberFormat="1" applyFont="1" applyFill="1" applyBorder="1" applyAlignment="1">
      <alignment horizontal="center" vertical="center" wrapText="1"/>
    </xf>
    <xf numFmtId="167" fontId="0" fillId="20" borderId="13" xfId="5" applyNumberFormat="1" applyFont="1" applyFill="1" applyBorder="1" applyAlignment="1">
      <alignment horizontal="center" vertical="center"/>
    </xf>
    <xf numFmtId="167" fontId="0" fillId="20" borderId="7" xfId="5" applyNumberFormat="1" applyFont="1" applyFill="1" applyBorder="1" applyAlignment="1">
      <alignment horizontal="center" vertical="center"/>
    </xf>
    <xf numFmtId="164" fontId="13" fillId="19" borderId="6" xfId="2" applyNumberFormat="1" applyFont="1" applyFill="1" applyBorder="1" applyAlignment="1">
      <alignment horizontal="center" vertical="center" wrapText="1"/>
    </xf>
    <xf numFmtId="167" fontId="12" fillId="19" borderId="6" xfId="5" applyNumberFormat="1" applyFont="1" applyFill="1" applyBorder="1" applyAlignment="1">
      <alignment horizontal="center" vertical="center"/>
    </xf>
    <xf numFmtId="167" fontId="12" fillId="19" borderId="9" xfId="5" applyNumberFormat="1" applyFont="1" applyFill="1" applyBorder="1" applyAlignment="1">
      <alignment horizontal="center" vertical="center"/>
    </xf>
    <xf numFmtId="0" fontId="1" fillId="20" borderId="0" xfId="2" applyFill="1" applyBorder="1" applyAlignment="1">
      <alignment horizontal="left" vertical="center"/>
    </xf>
    <xf numFmtId="0" fontId="1" fillId="20" borderId="0" xfId="2" applyFill="1" applyBorder="1" applyAlignment="1">
      <alignment horizontal="left" vertical="center" wrapText="1"/>
    </xf>
    <xf numFmtId="0" fontId="1" fillId="20" borderId="0" xfId="2" applyFill="1" applyBorder="1" applyAlignment="1">
      <alignment vertical="top" wrapText="1"/>
    </xf>
    <xf numFmtId="164" fontId="10" fillId="20" borderId="6" xfId="2" applyNumberFormat="1" applyFont="1" applyFill="1" applyBorder="1" applyAlignment="1">
      <alignment horizontal="center" vertical="center" wrapText="1"/>
    </xf>
    <xf numFmtId="167" fontId="0" fillId="20" borderId="6" xfId="5" applyNumberFormat="1" applyFont="1" applyFill="1" applyBorder="1" applyAlignment="1">
      <alignment horizontal="center" vertical="center"/>
    </xf>
    <xf numFmtId="167" fontId="0" fillId="20" borderId="9" xfId="5" applyNumberFormat="1" applyFont="1" applyFill="1" applyBorder="1" applyAlignment="1">
      <alignment horizontal="center" vertical="center"/>
    </xf>
    <xf numFmtId="0" fontId="13" fillId="19" borderId="0" xfId="2" applyFont="1" applyFill="1" applyBorder="1" applyAlignment="1">
      <alignment horizontal="left" vertical="center"/>
    </xf>
    <xf numFmtId="0" fontId="13" fillId="19" borderId="17" xfId="2" applyFont="1" applyFill="1" applyBorder="1" applyAlignment="1">
      <alignment horizontal="left" vertical="center"/>
    </xf>
    <xf numFmtId="164" fontId="2" fillId="18" borderId="11" xfId="2" applyNumberFormat="1" applyFont="1" applyFill="1" applyBorder="1" applyAlignment="1">
      <alignment horizontal="center" vertical="center" wrapText="1"/>
    </xf>
    <xf numFmtId="168" fontId="2" fillId="18" borderId="11" xfId="5" applyNumberFormat="1" applyFont="1" applyFill="1" applyBorder="1" applyAlignment="1">
      <alignment horizontal="center" vertical="center"/>
    </xf>
    <xf numFmtId="168" fontId="2" fillId="18" borderId="12" xfId="5" applyNumberFormat="1" applyFont="1" applyFill="1" applyBorder="1" applyAlignment="1">
      <alignment horizontal="center" vertical="center"/>
    </xf>
    <xf numFmtId="0" fontId="4" fillId="19" borderId="0" xfId="2" applyFont="1" applyFill="1" applyBorder="1" applyAlignment="1">
      <alignment horizontal="left" vertical="top" wrapText="1"/>
    </xf>
    <xf numFmtId="0" fontId="2" fillId="18" borderId="10" xfId="2" applyFont="1" applyFill="1" applyBorder="1" applyAlignment="1">
      <alignment vertical="center" wrapText="1"/>
    </xf>
    <xf numFmtId="0" fontId="2" fillId="18" borderId="26" xfId="2" applyFont="1" applyFill="1" applyBorder="1" applyAlignment="1">
      <alignment vertical="center" wrapText="1"/>
    </xf>
    <xf numFmtId="0" fontId="2" fillId="18" borderId="26" xfId="2" applyFont="1" applyFill="1" applyBorder="1" applyAlignment="1">
      <alignment horizontal="left" vertical="center" wrapText="1"/>
    </xf>
    <xf numFmtId="0" fontId="2" fillId="18" borderId="27" xfId="2" applyFont="1" applyFill="1" applyBorder="1" applyAlignment="1">
      <alignment vertical="center" wrapText="1"/>
    </xf>
    <xf numFmtId="164" fontId="2" fillId="18" borderId="17" xfId="2" applyNumberFormat="1" applyFont="1" applyFill="1" applyBorder="1" applyAlignment="1">
      <alignment horizontal="center" vertical="center" wrapText="1"/>
    </xf>
    <xf numFmtId="168" fontId="2" fillId="18" borderId="17" xfId="2" applyNumberFormat="1" applyFont="1" applyFill="1" applyBorder="1" applyAlignment="1">
      <alignment horizontal="center" vertical="center" wrapText="1"/>
    </xf>
    <xf numFmtId="168" fontId="2" fillId="18" borderId="9" xfId="2" applyNumberFormat="1" applyFont="1" applyFill="1" applyBorder="1" applyAlignment="1">
      <alignment horizontal="center" vertical="center" wrapText="1"/>
    </xf>
    <xf numFmtId="0" fontId="2" fillId="17" borderId="16" xfId="2" applyFont="1" applyFill="1" applyBorder="1" applyAlignment="1">
      <alignment vertical="center"/>
    </xf>
    <xf numFmtId="0" fontId="2" fillId="17" borderId="10" xfId="2" applyFont="1" applyFill="1" applyBorder="1" applyAlignment="1">
      <alignment horizontal="left" vertical="center" wrapText="1"/>
    </xf>
    <xf numFmtId="0" fontId="2" fillId="17" borderId="23" xfId="2" applyFont="1" applyFill="1" applyBorder="1" applyAlignment="1">
      <alignment horizontal="left" vertical="center" wrapText="1"/>
    </xf>
    <xf numFmtId="164" fontId="2" fillId="17" borderId="28" xfId="2" applyNumberFormat="1" applyFont="1" applyFill="1" applyBorder="1" applyAlignment="1">
      <alignment horizontal="center" vertical="center" wrapText="1"/>
    </xf>
    <xf numFmtId="168" fontId="2" fillId="17" borderId="28" xfId="5" applyNumberFormat="1" applyFont="1" applyFill="1" applyBorder="1" applyAlignment="1">
      <alignment horizontal="center" vertical="center"/>
    </xf>
    <xf numFmtId="168" fontId="2" fillId="17" borderId="11" xfId="5" applyNumberFormat="1" applyFont="1" applyFill="1" applyBorder="1" applyAlignment="1">
      <alignment horizontal="center" vertical="center"/>
    </xf>
    <xf numFmtId="168" fontId="2" fillId="17" borderId="12" xfId="5" applyNumberFormat="1" applyFont="1" applyFill="1" applyBorder="1" applyAlignment="1">
      <alignment horizontal="center" vertical="center"/>
    </xf>
    <xf numFmtId="0" fontId="1" fillId="3" borderId="0" xfId="2" applyFill="1" applyBorder="1" applyAlignment="1">
      <alignment horizontal="left" vertical="center"/>
    </xf>
    <xf numFmtId="0" fontId="1" fillId="3" borderId="0" xfId="2" applyFill="1" applyBorder="1" applyAlignment="1">
      <alignment horizontal="left" vertical="center" wrapText="1"/>
    </xf>
    <xf numFmtId="0" fontId="1" fillId="3" borderId="0" xfId="2" applyFill="1" applyBorder="1" applyAlignment="1">
      <alignment vertical="top" wrapText="1"/>
    </xf>
    <xf numFmtId="164" fontId="10" fillId="3" borderId="6" xfId="2" applyNumberFormat="1" applyFont="1" applyFill="1" applyBorder="1" applyAlignment="1">
      <alignment horizontal="center" vertical="center" wrapText="1"/>
    </xf>
    <xf numFmtId="167" fontId="0" fillId="3" borderId="6" xfId="5" applyNumberFormat="1" applyFont="1" applyFill="1" applyBorder="1" applyAlignment="1">
      <alignment horizontal="center" vertical="center"/>
    </xf>
    <xf numFmtId="167" fontId="0" fillId="3" borderId="9" xfId="5" applyNumberFormat="1" applyFont="1" applyFill="1" applyBorder="1" applyAlignment="1">
      <alignment horizontal="center" vertical="center"/>
    </xf>
    <xf numFmtId="0" fontId="4" fillId="4" borderId="0" xfId="2" applyFont="1" applyFill="1" applyBorder="1" applyAlignment="1">
      <alignment horizontal="left" vertical="center"/>
    </xf>
    <xf numFmtId="0" fontId="12" fillId="4" borderId="0" xfId="2" applyFont="1" applyFill="1" applyBorder="1" applyAlignment="1">
      <alignment horizontal="left" vertical="center"/>
    </xf>
    <xf numFmtId="0" fontId="12" fillId="4" borderId="0" xfId="2" applyFont="1" applyFill="1" applyBorder="1" applyAlignment="1">
      <alignment horizontal="left" vertical="center" wrapText="1"/>
    </xf>
    <xf numFmtId="0" fontId="12" fillId="4" borderId="0" xfId="2" applyFont="1" applyFill="1" applyBorder="1" applyAlignment="1">
      <alignment vertical="top" wrapText="1"/>
    </xf>
    <xf numFmtId="164" fontId="13" fillId="4" borderId="6" xfId="2" applyNumberFormat="1" applyFont="1" applyFill="1" applyBorder="1" applyAlignment="1">
      <alignment horizontal="center" vertical="center" wrapText="1"/>
    </xf>
    <xf numFmtId="167" fontId="12" fillId="4" borderId="6" xfId="5" applyNumberFormat="1" applyFont="1" applyFill="1" applyBorder="1" applyAlignment="1">
      <alignment horizontal="center" vertical="center"/>
    </xf>
    <xf numFmtId="167" fontId="12" fillId="4" borderId="9" xfId="5" applyNumberFormat="1" applyFont="1" applyFill="1" applyBorder="1" applyAlignment="1">
      <alignment horizontal="center" vertical="center"/>
    </xf>
    <xf numFmtId="167" fontId="9" fillId="4" borderId="6" xfId="1" applyNumberFormat="1" applyFont="1" applyFill="1" applyBorder="1" applyAlignment="1">
      <alignment horizontal="center" vertical="center" wrapText="1"/>
    </xf>
    <xf numFmtId="0" fontId="2" fillId="23" borderId="22" xfId="2" applyFont="1" applyFill="1" applyBorder="1" applyAlignment="1">
      <alignment vertical="center"/>
    </xf>
    <xf numFmtId="0" fontId="2" fillId="23" borderId="10" xfId="2" applyFont="1" applyFill="1" applyBorder="1" applyAlignment="1">
      <alignment horizontal="left" vertical="center"/>
    </xf>
    <xf numFmtId="0" fontId="2" fillId="23" borderId="10" xfId="2" applyFont="1" applyFill="1" applyBorder="1" applyAlignment="1">
      <alignment horizontal="left" vertical="center" wrapText="1"/>
    </xf>
    <xf numFmtId="0" fontId="2" fillId="23" borderId="10" xfId="2" applyFont="1" applyFill="1" applyBorder="1" applyAlignment="1">
      <alignment vertical="top" wrapText="1"/>
    </xf>
    <xf numFmtId="164" fontId="2" fillId="23" borderId="11" xfId="1" applyNumberFormat="1" applyFont="1" applyFill="1" applyBorder="1" applyAlignment="1">
      <alignment horizontal="center" vertical="center" wrapText="1"/>
    </xf>
    <xf numFmtId="168" fontId="2" fillId="23" borderId="11" xfId="1" applyNumberFormat="1" applyFont="1" applyFill="1" applyBorder="1" applyAlignment="1">
      <alignment horizontal="center" vertical="center" wrapText="1"/>
    </xf>
    <xf numFmtId="0" fontId="1" fillId="24" borderId="0" xfId="2" applyFill="1" applyBorder="1" applyAlignment="1">
      <alignment horizontal="left" vertical="center"/>
    </xf>
    <xf numFmtId="0" fontId="1" fillId="24" borderId="0" xfId="2" applyFill="1" applyBorder="1" applyAlignment="1">
      <alignment horizontal="left" vertical="center" wrapText="1"/>
    </xf>
    <xf numFmtId="0" fontId="1" fillId="24" borderId="0" xfId="2" applyFill="1" applyBorder="1" applyAlignment="1">
      <alignment vertical="top" wrapText="1"/>
    </xf>
    <xf numFmtId="164" fontId="10" fillId="24" borderId="6" xfId="2" applyNumberFormat="1" applyFont="1" applyFill="1" applyBorder="1" applyAlignment="1">
      <alignment horizontal="center" vertical="center" wrapText="1"/>
    </xf>
    <xf numFmtId="167" fontId="0" fillId="24" borderId="6" xfId="5" applyNumberFormat="1" applyFont="1" applyFill="1" applyBorder="1" applyAlignment="1">
      <alignment horizontal="center" vertical="center"/>
    </xf>
    <xf numFmtId="167" fontId="0" fillId="24" borderId="9" xfId="5" applyNumberFormat="1" applyFont="1" applyFill="1" applyBorder="1" applyAlignment="1">
      <alignment horizontal="center" vertical="center"/>
    </xf>
    <xf numFmtId="167" fontId="13" fillId="4" borderId="6" xfId="2" applyNumberFormat="1" applyFont="1" applyFill="1" applyBorder="1" applyAlignment="1">
      <alignment horizontal="center" vertical="center" wrapText="1"/>
    </xf>
    <xf numFmtId="167" fontId="13" fillId="4" borderId="9" xfId="2" applyNumberFormat="1" applyFont="1" applyFill="1" applyBorder="1" applyAlignment="1">
      <alignment horizontal="center" vertical="center" wrapText="1"/>
    </xf>
    <xf numFmtId="0" fontId="2" fillId="23" borderId="0" xfId="2" applyFont="1" applyFill="1" applyBorder="1" applyAlignment="1">
      <alignment vertical="center"/>
    </xf>
    <xf numFmtId="0" fontId="2" fillId="23" borderId="0" xfId="2" applyFont="1" applyFill="1" applyBorder="1" applyAlignment="1">
      <alignment horizontal="left" vertical="center"/>
    </xf>
    <xf numFmtId="0" fontId="2" fillId="23" borderId="0" xfId="2" applyFont="1" applyFill="1" applyBorder="1" applyAlignment="1">
      <alignment horizontal="left" vertical="center" wrapText="1"/>
    </xf>
    <xf numFmtId="0" fontId="2" fillId="23" borderId="17" xfId="2" applyFont="1" applyFill="1" applyBorder="1" applyAlignment="1">
      <alignment vertical="top" wrapText="1"/>
    </xf>
    <xf numFmtId="164" fontId="2" fillId="22" borderId="14" xfId="2" applyNumberFormat="1" applyFont="1" applyFill="1" applyBorder="1" applyAlignment="1">
      <alignment horizontal="center" vertical="center" wrapText="1"/>
    </xf>
    <xf numFmtId="168" fontId="2" fillId="22" borderId="14" xfId="5" applyNumberFormat="1" applyFont="1" applyFill="1" applyBorder="1" applyAlignment="1">
      <alignment horizontal="center" vertical="center"/>
    </xf>
    <xf numFmtId="168" fontId="2" fillId="22" borderId="15" xfId="5" applyNumberFormat="1" applyFont="1" applyFill="1" applyBorder="1" applyAlignment="1">
      <alignment horizontal="center" vertical="center"/>
    </xf>
    <xf numFmtId="165" fontId="2" fillId="22" borderId="27" xfId="2" applyNumberFormat="1" applyFont="1" applyFill="1" applyBorder="1" applyAlignment="1">
      <alignment horizontal="center" vertical="top" wrapText="1"/>
    </xf>
    <xf numFmtId="0" fontId="2" fillId="25" borderId="16" xfId="2" applyFont="1" applyFill="1" applyBorder="1" applyAlignment="1">
      <alignment vertical="center"/>
    </xf>
    <xf numFmtId="0" fontId="2" fillId="25" borderId="10" xfId="2" applyFont="1" applyFill="1" applyBorder="1" applyAlignment="1">
      <alignment vertical="center"/>
    </xf>
    <xf numFmtId="0" fontId="2" fillId="25" borderId="10" xfId="2" applyFont="1" applyFill="1" applyBorder="1" applyAlignment="1">
      <alignment horizontal="left" vertical="center" wrapText="1"/>
    </xf>
    <xf numFmtId="0" fontId="2" fillId="25" borderId="10" xfId="2" applyFont="1" applyFill="1" applyBorder="1" applyAlignment="1">
      <alignment horizontal="left" vertical="center"/>
    </xf>
    <xf numFmtId="0" fontId="2" fillId="25" borderId="10" xfId="2" applyFont="1" applyFill="1" applyBorder="1" applyAlignment="1">
      <alignment vertical="top" wrapText="1"/>
    </xf>
    <xf numFmtId="164" fontId="2" fillId="25" borderId="11" xfId="2" applyNumberFormat="1" applyFont="1" applyFill="1" applyBorder="1" applyAlignment="1">
      <alignment horizontal="center" vertical="center" wrapText="1"/>
    </xf>
    <xf numFmtId="168" fontId="2" fillId="25" borderId="11" xfId="5" applyNumberFormat="1" applyFont="1" applyFill="1" applyBorder="1" applyAlignment="1">
      <alignment horizontal="center" vertical="center"/>
    </xf>
    <xf numFmtId="168" fontId="2" fillId="25" borderId="12" xfId="5" applyNumberFormat="1" applyFont="1" applyFill="1" applyBorder="1" applyAlignment="1">
      <alignment horizontal="center" vertical="center"/>
    </xf>
    <xf numFmtId="0" fontId="4" fillId="0" borderId="0" xfId="2" applyFont="1" applyFill="1" applyBorder="1" applyAlignment="1">
      <alignment horizontal="left" vertical="center" wrapText="1"/>
    </xf>
    <xf numFmtId="0" fontId="10" fillId="0" borderId="0" xfId="2" applyFont="1" applyFill="1" applyBorder="1" applyAlignment="1">
      <alignment horizontal="left" vertical="center"/>
    </xf>
    <xf numFmtId="0" fontId="1" fillId="0" borderId="0" xfId="2" applyFill="1" applyBorder="1" applyAlignment="1">
      <alignment vertical="center" wrapText="1"/>
    </xf>
    <xf numFmtId="0" fontId="4" fillId="26" borderId="0" xfId="2" applyFont="1" applyFill="1" applyBorder="1" applyAlignment="1">
      <alignment horizontal="left" vertical="center"/>
    </xf>
    <xf numFmtId="0" fontId="12" fillId="26" borderId="0" xfId="2" applyFont="1" applyFill="1" applyBorder="1" applyAlignment="1">
      <alignment horizontal="left" vertical="center"/>
    </xf>
    <xf numFmtId="0" fontId="1" fillId="26" borderId="0" xfId="2" applyFill="1" applyBorder="1" applyAlignment="1">
      <alignment horizontal="left" vertical="center" wrapText="1"/>
    </xf>
    <xf numFmtId="0" fontId="1" fillId="26" borderId="0" xfId="2" applyFill="1" applyBorder="1" applyAlignment="1">
      <alignment vertical="top" wrapText="1"/>
    </xf>
    <xf numFmtId="164" fontId="13" fillId="26" borderId="6" xfId="2" applyNumberFormat="1" applyFont="1" applyFill="1" applyBorder="1" applyAlignment="1">
      <alignment horizontal="center" vertical="center" wrapText="1"/>
    </xf>
    <xf numFmtId="167" fontId="12" fillId="26" borderId="6" xfId="5" applyNumberFormat="1" applyFont="1" applyFill="1" applyBorder="1" applyAlignment="1">
      <alignment horizontal="center" vertical="center"/>
    </xf>
    <xf numFmtId="167" fontId="12" fillId="26" borderId="9" xfId="5" applyNumberFormat="1" applyFont="1" applyFill="1" applyBorder="1" applyAlignment="1">
      <alignment horizontal="center" vertical="center"/>
    </xf>
    <xf numFmtId="0" fontId="12" fillId="26" borderId="0" xfId="2" applyFont="1" applyFill="1" applyBorder="1" applyAlignment="1">
      <alignment horizontal="left" vertical="center" wrapText="1"/>
    </xf>
    <xf numFmtId="0" fontId="12" fillId="26" borderId="0" xfId="2" applyFont="1" applyFill="1" applyBorder="1" applyAlignment="1">
      <alignment vertical="top" wrapText="1"/>
    </xf>
    <xf numFmtId="0" fontId="4" fillId="26" borderId="0" xfId="2" applyFont="1" applyFill="1" applyBorder="1" applyAlignment="1">
      <alignment horizontal="left" vertical="center" wrapText="1"/>
    </xf>
    <xf numFmtId="0" fontId="4" fillId="26" borderId="0" xfId="2" applyFont="1" applyFill="1" applyBorder="1" applyAlignment="1">
      <alignment vertical="top" wrapText="1"/>
    </xf>
    <xf numFmtId="164" fontId="9" fillId="26" borderId="6" xfId="2" applyNumberFormat="1" applyFont="1" applyFill="1" applyBorder="1" applyAlignment="1">
      <alignment horizontal="center" vertical="center" wrapText="1"/>
    </xf>
    <xf numFmtId="167" fontId="4" fillId="26" borderId="6" xfId="5" applyNumberFormat="1" applyFont="1" applyFill="1" applyBorder="1" applyAlignment="1">
      <alignment horizontal="center" vertical="center"/>
    </xf>
    <xf numFmtId="167" fontId="4" fillId="26" borderId="9" xfId="5" applyNumberFormat="1" applyFont="1" applyFill="1" applyBorder="1" applyAlignment="1">
      <alignment horizontal="center" vertical="center"/>
    </xf>
    <xf numFmtId="0" fontId="4" fillId="0" borderId="0" xfId="2" applyFont="1" applyFill="1" applyBorder="1" applyAlignment="1">
      <alignment horizontal="left" vertical="top" wrapText="1"/>
    </xf>
    <xf numFmtId="169" fontId="10" fillId="2" borderId="6" xfId="2" applyNumberFormat="1" applyFont="1" applyFill="1" applyBorder="1" applyAlignment="1">
      <alignment horizontal="center" vertical="center" wrapText="1"/>
    </xf>
    <xf numFmtId="169" fontId="13" fillId="26" borderId="6" xfId="2" applyNumberFormat="1" applyFont="1" applyFill="1" applyBorder="1" applyAlignment="1">
      <alignment horizontal="center" vertical="center" wrapText="1"/>
    </xf>
    <xf numFmtId="169" fontId="2" fillId="14" borderId="11" xfId="2" applyNumberFormat="1" applyFont="1" applyFill="1" applyBorder="1" applyAlignment="1">
      <alignment horizontal="center" vertical="center" wrapText="1"/>
    </xf>
    <xf numFmtId="168" fontId="2" fillId="14" borderId="11" xfId="1" applyNumberFormat="1" applyFont="1" applyFill="1" applyBorder="1" applyAlignment="1">
      <alignment horizontal="center" vertical="center" wrapText="1"/>
    </xf>
    <xf numFmtId="0" fontId="1" fillId="2" borderId="8" xfId="2" applyFill="1" applyBorder="1" applyAlignment="1">
      <alignment vertical="center"/>
    </xf>
    <xf numFmtId="164" fontId="10" fillId="2" borderId="0" xfId="2" applyNumberFormat="1" applyFont="1" applyFill="1" applyBorder="1" applyAlignment="1">
      <alignment horizontal="center" vertical="center" wrapText="1"/>
    </xf>
    <xf numFmtId="167" fontId="0" fillId="2" borderId="0" xfId="5" applyNumberFormat="1" applyFont="1" applyFill="1" applyBorder="1" applyAlignment="1">
      <alignment horizontal="center" vertical="center"/>
    </xf>
    <xf numFmtId="167" fontId="0" fillId="2" borderId="31" xfId="5" applyNumberFormat="1" applyFont="1" applyFill="1" applyBorder="1" applyAlignment="1">
      <alignment horizontal="center" vertical="center"/>
    </xf>
    <xf numFmtId="0" fontId="9" fillId="4" borderId="32" xfId="2" applyFont="1" applyFill="1" applyBorder="1" applyAlignment="1">
      <alignment vertical="center"/>
    </xf>
    <xf numFmtId="0" fontId="9" fillId="4" borderId="33" xfId="2" applyFont="1" applyFill="1" applyBorder="1" applyAlignment="1">
      <alignment vertical="center" wrapText="1"/>
    </xf>
    <xf numFmtId="0" fontId="9" fillId="4" borderId="33" xfId="2" applyFont="1" applyFill="1" applyBorder="1" applyAlignment="1">
      <alignment horizontal="left" vertical="center" wrapText="1"/>
    </xf>
    <xf numFmtId="0" fontId="9" fillId="4" borderId="34" xfId="2" applyFont="1" applyFill="1" applyBorder="1" applyAlignment="1">
      <alignment vertical="top" wrapText="1"/>
    </xf>
    <xf numFmtId="164" fontId="9" fillId="4" borderId="2" xfId="2" applyNumberFormat="1" applyFont="1" applyFill="1" applyBorder="1" applyAlignment="1">
      <alignment horizontal="center" vertical="center" wrapText="1"/>
    </xf>
    <xf numFmtId="168" fontId="9" fillId="4" borderId="2" xfId="5" applyNumberFormat="1" applyFont="1" applyFill="1" applyBorder="1" applyAlignment="1">
      <alignment horizontal="center" vertical="center"/>
    </xf>
    <xf numFmtId="168" fontId="9" fillId="4" borderId="3" xfId="5" applyNumberFormat="1" applyFont="1" applyFill="1" applyBorder="1" applyAlignment="1">
      <alignment horizontal="center" vertical="center"/>
    </xf>
    <xf numFmtId="0" fontId="1" fillId="2" borderId="16" xfId="2" applyFill="1" applyBorder="1" applyAlignment="1">
      <alignment vertical="center"/>
    </xf>
    <xf numFmtId="0" fontId="1" fillId="2" borderId="10" xfId="2" applyFill="1" applyBorder="1" applyAlignment="1">
      <alignment vertical="center"/>
    </xf>
    <xf numFmtId="0" fontId="4" fillId="2" borderId="10" xfId="2" applyFont="1" applyFill="1" applyBorder="1" applyAlignment="1">
      <alignment horizontal="left" vertical="center" wrapText="1"/>
    </xf>
    <xf numFmtId="0" fontId="1" fillId="2" borderId="10" xfId="2" applyFill="1" applyBorder="1" applyAlignment="1">
      <alignment horizontal="left" vertical="center"/>
    </xf>
    <xf numFmtId="0" fontId="1" fillId="2" borderId="10" xfId="2" applyFill="1" applyBorder="1" applyAlignment="1">
      <alignment horizontal="left" vertical="center" wrapText="1"/>
    </xf>
    <xf numFmtId="0" fontId="1" fillId="2" borderId="10" xfId="2" applyFill="1" applyBorder="1" applyAlignment="1">
      <alignment vertical="top" wrapText="1"/>
    </xf>
    <xf numFmtId="164" fontId="10" fillId="2" borderId="10" xfId="2" applyNumberFormat="1" applyFont="1" applyFill="1" applyBorder="1" applyAlignment="1">
      <alignment horizontal="center" vertical="center"/>
    </xf>
    <xf numFmtId="37" fontId="0" fillId="2" borderId="10" xfId="6" applyNumberFormat="1" applyFont="1" applyFill="1" applyBorder="1" applyAlignment="1">
      <alignment horizontal="center" vertical="center"/>
    </xf>
    <xf numFmtId="37" fontId="0" fillId="2" borderId="35" xfId="6" applyNumberFormat="1" applyFont="1" applyFill="1" applyBorder="1" applyAlignment="1">
      <alignment horizontal="center" vertical="center"/>
    </xf>
    <xf numFmtId="37" fontId="0" fillId="2" borderId="0" xfId="6" applyNumberFormat="1" applyFont="1" applyFill="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0" fillId="2" borderId="0" xfId="2" applyFont="1" applyFill="1" applyAlignment="1">
      <alignment horizontal="right" vertical="center" wrapText="1"/>
    </xf>
    <xf numFmtId="0" fontId="0" fillId="0" borderId="0" xfId="0" applyFont="1"/>
    <xf numFmtId="164" fontId="0" fillId="2" borderId="26" xfId="0" applyNumberFormat="1" applyFill="1" applyBorder="1"/>
    <xf numFmtId="168" fontId="0" fillId="2" borderId="26" xfId="0" applyNumberFormat="1" applyFill="1" applyBorder="1"/>
    <xf numFmtId="168" fontId="4" fillId="2" borderId="26" xfId="0" applyNumberFormat="1" applyFont="1" applyFill="1" applyBorder="1"/>
    <xf numFmtId="0" fontId="0" fillId="0" borderId="0" xfId="0" applyAlignment="1">
      <alignment horizontal="left" vertical="center"/>
    </xf>
    <xf numFmtId="0" fontId="0" fillId="0" borderId="0" xfId="0" applyFont="1" applyFill="1"/>
    <xf numFmtId="0" fontId="4" fillId="24" borderId="0" xfId="0" applyFont="1" applyFill="1"/>
    <xf numFmtId="164" fontId="4" fillId="24" borderId="26" xfId="0" applyNumberFormat="1" applyFont="1" applyFill="1" applyBorder="1"/>
    <xf numFmtId="168" fontId="4" fillId="24" borderId="26" xfId="0" applyNumberFormat="1" applyFont="1" applyFill="1" applyBorder="1"/>
    <xf numFmtId="0" fontId="7" fillId="0" borderId="0" xfId="3"/>
    <xf numFmtId="0" fontId="7" fillId="0" borderId="0" xfId="3" applyAlignment="1">
      <alignment wrapText="1"/>
    </xf>
    <xf numFmtId="166" fontId="0" fillId="0" borderId="0" xfId="4" applyNumberFormat="1" applyFont="1" applyAlignment="1">
      <alignment horizontal="center"/>
    </xf>
    <xf numFmtId="44" fontId="0" fillId="0" borderId="0" xfId="5" applyFont="1" applyAlignment="1">
      <alignment horizontal="center"/>
    </xf>
    <xf numFmtId="44" fontId="0" fillId="0" borderId="0" xfId="5" applyFont="1"/>
    <xf numFmtId="0" fontId="11" fillId="4" borderId="36" xfId="3" applyFont="1" applyFill="1" applyBorder="1" applyAlignment="1">
      <alignment horizontal="center" vertical="center"/>
    </xf>
    <xf numFmtId="0" fontId="11" fillId="4" borderId="36" xfId="3" applyFont="1" applyFill="1" applyBorder="1" applyAlignment="1">
      <alignment horizontal="center" vertical="center" wrapText="1"/>
    </xf>
    <xf numFmtId="166" fontId="11" fillId="4" borderId="1" xfId="4" applyNumberFormat="1" applyFont="1" applyFill="1" applyBorder="1" applyAlignment="1">
      <alignment horizontal="center" vertical="center"/>
    </xf>
    <xf numFmtId="44" fontId="11" fillId="27" borderId="36" xfId="5" applyFont="1" applyFill="1" applyBorder="1" applyAlignment="1">
      <alignment horizontal="center" vertical="center"/>
    </xf>
    <xf numFmtId="0" fontId="2" fillId="6" borderId="6" xfId="2" applyFont="1" applyFill="1" applyBorder="1" applyAlignment="1">
      <alignment horizontal="left" wrapText="1"/>
    </xf>
    <xf numFmtId="0" fontId="14" fillId="27" borderId="37" xfId="3" applyFont="1" applyFill="1" applyBorder="1" applyAlignment="1">
      <alignment wrapText="1"/>
    </xf>
    <xf numFmtId="166" fontId="4" fillId="27" borderId="38" xfId="4" applyNumberFormat="1" applyFont="1" applyFill="1" applyBorder="1" applyAlignment="1">
      <alignment horizontal="center"/>
    </xf>
    <xf numFmtId="167" fontId="4" fillId="27" borderId="39" xfId="5" applyNumberFormat="1" applyFont="1" applyFill="1" applyBorder="1" applyAlignment="1">
      <alignment horizontal="center"/>
    </xf>
    <xf numFmtId="167" fontId="4" fillId="27" borderId="37" xfId="5" applyNumberFormat="1" applyFont="1" applyFill="1" applyBorder="1" applyAlignment="1">
      <alignment horizontal="center"/>
    </xf>
    <xf numFmtId="44" fontId="0" fillId="0" borderId="40" xfId="5" applyFont="1" applyFill="1" applyBorder="1"/>
    <xf numFmtId="0" fontId="4" fillId="6" borderId="6" xfId="2" applyFont="1" applyFill="1" applyBorder="1" applyAlignment="1">
      <alignment horizontal="left" wrapText="1"/>
    </xf>
    <xf numFmtId="0" fontId="14" fillId="27" borderId="15" xfId="3" applyFont="1" applyFill="1" applyBorder="1" applyAlignment="1">
      <alignment wrapText="1"/>
    </xf>
    <xf numFmtId="166" fontId="4" fillId="27" borderId="41" xfId="4" applyNumberFormat="1" applyFont="1" applyFill="1" applyBorder="1" applyAlignment="1">
      <alignment horizontal="center"/>
    </xf>
    <xf numFmtId="167" fontId="4" fillId="27" borderId="42" xfId="5" applyNumberFormat="1" applyFont="1" applyFill="1" applyBorder="1" applyAlignment="1">
      <alignment horizontal="center"/>
    </xf>
    <xf numFmtId="167" fontId="4" fillId="27" borderId="43" xfId="5" applyNumberFormat="1" applyFont="1" applyFill="1" applyBorder="1" applyAlignment="1">
      <alignment horizontal="center"/>
    </xf>
    <xf numFmtId="166" fontId="4" fillId="27" borderId="44" xfId="4" applyNumberFormat="1" applyFont="1" applyFill="1" applyBorder="1" applyAlignment="1">
      <alignment horizontal="center"/>
    </xf>
    <xf numFmtId="167" fontId="4" fillId="27" borderId="28" xfId="5" applyNumberFormat="1" applyFont="1" applyFill="1" applyBorder="1" applyAlignment="1">
      <alignment horizontal="center"/>
    </xf>
    <xf numFmtId="167" fontId="4" fillId="27" borderId="45" xfId="5" applyNumberFormat="1" applyFont="1" applyFill="1" applyBorder="1" applyAlignment="1">
      <alignment horizontal="center"/>
    </xf>
    <xf numFmtId="44" fontId="0" fillId="0" borderId="46" xfId="5" applyFont="1" applyBorder="1"/>
    <xf numFmtId="166" fontId="2" fillId="6" borderId="20" xfId="4" applyNumberFormat="1" applyFont="1" applyFill="1" applyBorder="1" applyAlignment="1">
      <alignment horizontal="center"/>
    </xf>
    <xf numFmtId="167" fontId="2" fillId="6" borderId="42" xfId="5" applyNumberFormat="1" applyFont="1" applyFill="1" applyBorder="1" applyAlignment="1">
      <alignment horizontal="center"/>
    </xf>
    <xf numFmtId="167" fontId="2" fillId="6" borderId="43" xfId="5" applyNumberFormat="1" applyFont="1" applyFill="1" applyBorder="1" applyAlignment="1">
      <alignment horizontal="center"/>
    </xf>
    <xf numFmtId="44" fontId="0" fillId="0" borderId="48" xfId="5" applyFont="1" applyBorder="1"/>
    <xf numFmtId="44" fontId="0" fillId="0" borderId="48" xfId="5" applyFont="1" applyFill="1" applyBorder="1"/>
    <xf numFmtId="0" fontId="14" fillId="27" borderId="43" xfId="3" applyFont="1" applyFill="1" applyBorder="1" applyAlignment="1">
      <alignment wrapText="1"/>
    </xf>
    <xf numFmtId="0" fontId="14" fillId="27" borderId="45" xfId="3" applyFont="1" applyFill="1" applyBorder="1" applyAlignment="1">
      <alignment wrapText="1"/>
    </xf>
    <xf numFmtId="44" fontId="0" fillId="0" borderId="46" xfId="5" applyFont="1" applyFill="1" applyBorder="1"/>
    <xf numFmtId="166" fontId="2" fillId="6" borderId="1" xfId="4" applyNumberFormat="1" applyFont="1" applyFill="1" applyBorder="1" applyAlignment="1">
      <alignment horizontal="center"/>
    </xf>
    <xf numFmtId="167" fontId="2" fillId="6" borderId="2" xfId="5" applyNumberFormat="1" applyFont="1" applyFill="1" applyBorder="1" applyAlignment="1">
      <alignment horizontal="center"/>
    </xf>
    <xf numFmtId="167" fontId="2" fillId="6" borderId="3" xfId="5" applyNumberFormat="1" applyFont="1" applyFill="1" applyBorder="1" applyAlignment="1">
      <alignment horizontal="center"/>
    </xf>
    <xf numFmtId="166" fontId="2" fillId="5" borderId="20" xfId="4" applyNumberFormat="1" applyFont="1" applyFill="1" applyBorder="1" applyAlignment="1">
      <alignment horizontal="center"/>
    </xf>
    <xf numFmtId="167" fontId="2" fillId="5" borderId="14" xfId="5" applyNumberFormat="1" applyFont="1" applyFill="1" applyBorder="1" applyAlignment="1">
      <alignment horizontal="center"/>
    </xf>
    <xf numFmtId="167" fontId="2" fillId="5" borderId="15" xfId="5" applyNumberFormat="1" applyFont="1" applyFill="1" applyBorder="1" applyAlignment="1">
      <alignment horizontal="center"/>
    </xf>
    <xf numFmtId="0" fontId="14" fillId="11" borderId="37" xfId="3" applyFont="1" applyFill="1" applyBorder="1" applyAlignment="1">
      <alignment wrapText="1"/>
    </xf>
    <xf numFmtId="166" fontId="4" fillId="11" borderId="38" xfId="4" applyNumberFormat="1" applyFont="1" applyFill="1" applyBorder="1" applyAlignment="1">
      <alignment horizontal="center"/>
    </xf>
    <xf numFmtId="167" fontId="4" fillId="11" borderId="39" xfId="5" applyNumberFormat="1" applyFont="1" applyFill="1" applyBorder="1" applyAlignment="1">
      <alignment horizontal="center"/>
    </xf>
    <xf numFmtId="167" fontId="4" fillId="11" borderId="37" xfId="5" applyNumberFormat="1" applyFont="1" applyFill="1" applyBorder="1" applyAlignment="1">
      <alignment horizontal="center"/>
    </xf>
    <xf numFmtId="44" fontId="0" fillId="3" borderId="48" xfId="5" applyFont="1" applyFill="1" applyBorder="1"/>
    <xf numFmtId="0" fontId="14" fillId="11" borderId="43" xfId="3" applyFont="1" applyFill="1" applyBorder="1" applyAlignment="1">
      <alignment wrapText="1"/>
    </xf>
    <xf numFmtId="166" fontId="4" fillId="11" borderId="41" xfId="4" applyNumberFormat="1" applyFont="1" applyFill="1" applyBorder="1" applyAlignment="1">
      <alignment horizontal="center"/>
    </xf>
    <xf numFmtId="167" fontId="4" fillId="11" borderId="42" xfId="5" applyNumberFormat="1" applyFont="1" applyFill="1" applyBorder="1" applyAlignment="1">
      <alignment horizontal="center"/>
    </xf>
    <xf numFmtId="167" fontId="4" fillId="11" borderId="43" xfId="5" applyNumberFormat="1" applyFont="1" applyFill="1" applyBorder="1" applyAlignment="1">
      <alignment horizontal="center"/>
    </xf>
    <xf numFmtId="44" fontId="0" fillId="3" borderId="40" xfId="5" applyFont="1" applyFill="1" applyBorder="1"/>
    <xf numFmtId="166" fontId="2" fillId="10" borderId="20" xfId="4" applyNumberFormat="1" applyFont="1" applyFill="1" applyBorder="1" applyAlignment="1">
      <alignment horizontal="center"/>
    </xf>
    <xf numFmtId="167" fontId="2" fillId="10" borderId="42" xfId="5" applyNumberFormat="1" applyFont="1" applyFill="1" applyBorder="1" applyAlignment="1">
      <alignment horizontal="center"/>
    </xf>
    <xf numFmtId="167" fontId="2" fillId="10" borderId="43" xfId="5" applyNumberFormat="1" applyFont="1" applyFill="1" applyBorder="1" applyAlignment="1">
      <alignment horizontal="center"/>
    </xf>
    <xf numFmtId="44" fontId="0" fillId="3" borderId="46" xfId="5" applyFont="1" applyFill="1" applyBorder="1"/>
    <xf numFmtId="0" fontId="14" fillId="11" borderId="51" xfId="3" applyFont="1" applyFill="1" applyBorder="1" applyAlignment="1">
      <alignment wrapText="1"/>
    </xf>
    <xf numFmtId="0" fontId="14" fillId="11" borderId="52" xfId="3" applyFont="1" applyFill="1" applyBorder="1" applyAlignment="1">
      <alignment wrapText="1"/>
    </xf>
    <xf numFmtId="0" fontId="14" fillId="11" borderId="53" xfId="3" applyFont="1" applyFill="1" applyBorder="1" applyAlignment="1">
      <alignment wrapText="1"/>
    </xf>
    <xf numFmtId="166" fontId="4" fillId="11" borderId="54" xfId="4" applyNumberFormat="1" applyFont="1" applyFill="1" applyBorder="1" applyAlignment="1">
      <alignment horizontal="center"/>
    </xf>
    <xf numFmtId="167" fontId="4" fillId="11" borderId="55" xfId="5" applyNumberFormat="1" applyFont="1" applyFill="1" applyBorder="1" applyAlignment="1">
      <alignment horizontal="center"/>
    </xf>
    <xf numFmtId="167" fontId="4" fillId="11" borderId="56" xfId="5" applyNumberFormat="1" applyFont="1" applyFill="1" applyBorder="1" applyAlignment="1">
      <alignment horizontal="center"/>
    </xf>
    <xf numFmtId="166" fontId="2" fillId="10" borderId="1" xfId="4" applyNumberFormat="1" applyFont="1" applyFill="1" applyBorder="1" applyAlignment="1">
      <alignment horizontal="center"/>
    </xf>
    <xf numFmtId="167" fontId="2" fillId="10" borderId="2" xfId="5" applyNumberFormat="1" applyFont="1" applyFill="1" applyBorder="1" applyAlignment="1">
      <alignment horizontal="center"/>
    </xf>
    <xf numFmtId="167" fontId="2" fillId="10" borderId="3" xfId="5" applyNumberFormat="1" applyFont="1" applyFill="1" applyBorder="1" applyAlignment="1">
      <alignment horizontal="center"/>
    </xf>
    <xf numFmtId="167" fontId="2" fillId="10" borderId="14" xfId="5" applyNumberFormat="1" applyFont="1" applyFill="1" applyBorder="1" applyAlignment="1">
      <alignment horizontal="center"/>
    </xf>
    <xf numFmtId="167" fontId="2" fillId="10" borderId="15" xfId="5" applyNumberFormat="1" applyFont="1" applyFill="1" applyBorder="1" applyAlignment="1">
      <alignment horizontal="center"/>
    </xf>
    <xf numFmtId="0" fontId="14" fillId="15" borderId="37" xfId="3" applyFont="1" applyFill="1" applyBorder="1" applyAlignment="1">
      <alignment wrapText="1"/>
    </xf>
    <xf numFmtId="166" fontId="4" fillId="15" borderId="38" xfId="4" applyNumberFormat="1" applyFont="1" applyFill="1" applyBorder="1" applyAlignment="1">
      <alignment horizontal="center"/>
    </xf>
    <xf numFmtId="167" fontId="4" fillId="15" borderId="39" xfId="5" applyNumberFormat="1" applyFont="1" applyFill="1" applyBorder="1" applyAlignment="1">
      <alignment horizontal="center"/>
    </xf>
    <xf numFmtId="167" fontId="4" fillId="15" borderId="37" xfId="5" applyNumberFormat="1" applyFont="1" applyFill="1" applyBorder="1" applyAlignment="1">
      <alignment horizontal="center"/>
    </xf>
    <xf numFmtId="0" fontId="14" fillId="15" borderId="43" xfId="3" applyFont="1" applyFill="1" applyBorder="1" applyAlignment="1">
      <alignment wrapText="1"/>
    </xf>
    <xf numFmtId="166" fontId="4" fillId="15" borderId="41" xfId="4" applyNumberFormat="1" applyFont="1" applyFill="1" applyBorder="1" applyAlignment="1">
      <alignment horizontal="center"/>
    </xf>
    <xf numFmtId="167" fontId="4" fillId="15" borderId="42" xfId="5" applyNumberFormat="1" applyFont="1" applyFill="1" applyBorder="1" applyAlignment="1">
      <alignment horizontal="center"/>
    </xf>
    <xf numFmtId="167" fontId="4" fillId="15" borderId="43" xfId="5" applyNumberFormat="1" applyFont="1" applyFill="1" applyBorder="1" applyAlignment="1">
      <alignment horizontal="center"/>
    </xf>
    <xf numFmtId="166" fontId="4" fillId="15" borderId="44" xfId="4" applyNumberFormat="1" applyFont="1" applyFill="1" applyBorder="1" applyAlignment="1">
      <alignment horizontal="center"/>
    </xf>
    <xf numFmtId="167" fontId="4" fillId="15" borderId="28" xfId="5" applyNumberFormat="1" applyFont="1" applyFill="1" applyBorder="1" applyAlignment="1">
      <alignment horizontal="center"/>
    </xf>
    <xf numFmtId="167" fontId="4" fillId="15" borderId="45" xfId="5" applyNumberFormat="1" applyFont="1" applyFill="1" applyBorder="1" applyAlignment="1">
      <alignment horizontal="center"/>
    </xf>
    <xf numFmtId="166" fontId="2" fillId="14" borderId="20" xfId="4" applyNumberFormat="1" applyFont="1" applyFill="1" applyBorder="1" applyAlignment="1">
      <alignment horizontal="center"/>
    </xf>
    <xf numFmtId="167" fontId="2" fillId="14" borderId="42" xfId="5" applyNumberFormat="1" applyFont="1" applyFill="1" applyBorder="1" applyAlignment="1">
      <alignment horizontal="center"/>
    </xf>
    <xf numFmtId="167" fontId="2" fillId="14" borderId="43" xfId="5" applyNumberFormat="1" applyFont="1" applyFill="1" applyBorder="1" applyAlignment="1">
      <alignment horizontal="center"/>
    </xf>
    <xf numFmtId="44" fontId="0" fillId="0" borderId="40" xfId="5" applyFont="1" applyBorder="1"/>
    <xf numFmtId="166" fontId="4" fillId="15" borderId="30" xfId="4" applyNumberFormat="1" applyFont="1" applyFill="1" applyBorder="1" applyAlignment="1">
      <alignment horizontal="center"/>
    </xf>
    <xf numFmtId="167" fontId="4" fillId="15" borderId="11" xfId="5" applyNumberFormat="1" applyFont="1" applyFill="1" applyBorder="1" applyAlignment="1">
      <alignment horizontal="center"/>
    </xf>
    <xf numFmtId="167" fontId="4" fillId="15" borderId="12" xfId="5" applyNumberFormat="1" applyFont="1" applyFill="1" applyBorder="1" applyAlignment="1">
      <alignment horizontal="center"/>
    </xf>
    <xf numFmtId="44" fontId="0" fillId="0" borderId="57" xfId="5" applyFont="1" applyBorder="1"/>
    <xf numFmtId="0" fontId="14" fillId="15" borderId="45" xfId="3" applyFont="1" applyFill="1" applyBorder="1" applyAlignment="1">
      <alignment wrapText="1"/>
    </xf>
    <xf numFmtId="166" fontId="2" fillId="14" borderId="1" xfId="4" applyNumberFormat="1" applyFont="1" applyFill="1" applyBorder="1" applyAlignment="1">
      <alignment horizontal="center"/>
    </xf>
    <xf numFmtId="167" fontId="2" fillId="14" borderId="2" xfId="5" applyNumberFormat="1" applyFont="1" applyFill="1" applyBorder="1" applyAlignment="1">
      <alignment horizontal="center"/>
    </xf>
    <xf numFmtId="167" fontId="2" fillId="14" borderId="3" xfId="5" applyNumberFormat="1" applyFont="1" applyFill="1" applyBorder="1" applyAlignment="1">
      <alignment horizontal="center"/>
    </xf>
    <xf numFmtId="167" fontId="2" fillId="14" borderId="14" xfId="5" applyNumberFormat="1" applyFont="1" applyFill="1" applyBorder="1" applyAlignment="1">
      <alignment horizontal="center"/>
    </xf>
    <xf numFmtId="167" fontId="2" fillId="14" borderId="15" xfId="5" applyNumberFormat="1" applyFont="1" applyFill="1" applyBorder="1" applyAlignment="1">
      <alignment horizontal="center"/>
    </xf>
    <xf numFmtId="44" fontId="0" fillId="0" borderId="50" xfId="5" applyFont="1" applyBorder="1"/>
    <xf numFmtId="0" fontId="14" fillId="19" borderId="38" xfId="3" applyFont="1" applyFill="1" applyBorder="1" applyAlignment="1">
      <alignment vertical="center" wrapText="1"/>
    </xf>
    <xf numFmtId="0" fontId="14" fillId="19" borderId="37" xfId="3" applyFont="1" applyFill="1" applyBorder="1" applyAlignment="1">
      <alignment vertical="center" wrapText="1"/>
    </xf>
    <xf numFmtId="166" fontId="4" fillId="19" borderId="1" xfId="4" applyNumberFormat="1" applyFont="1" applyFill="1" applyBorder="1" applyAlignment="1">
      <alignment horizontal="center" vertical="center"/>
    </xf>
    <xf numFmtId="167" fontId="4" fillId="19" borderId="2" xfId="5" applyNumberFormat="1" applyFont="1" applyFill="1" applyBorder="1" applyAlignment="1">
      <alignment horizontal="center" vertical="center"/>
    </xf>
    <xf numFmtId="167" fontId="4" fillId="19" borderId="3" xfId="5" applyNumberFormat="1" applyFont="1" applyFill="1" applyBorder="1" applyAlignment="1">
      <alignment horizontal="center" vertical="center"/>
    </xf>
    <xf numFmtId="166" fontId="2" fillId="18" borderId="20" xfId="4" applyNumberFormat="1" applyFont="1" applyFill="1" applyBorder="1" applyAlignment="1">
      <alignment horizontal="center"/>
    </xf>
    <xf numFmtId="167" fontId="2" fillId="18" borderId="14" xfId="5" applyNumberFormat="1" applyFont="1" applyFill="1" applyBorder="1" applyAlignment="1">
      <alignment horizontal="center"/>
    </xf>
    <xf numFmtId="167" fontId="2" fillId="18" borderId="15" xfId="5" applyNumberFormat="1" applyFont="1" applyFill="1" applyBorder="1" applyAlignment="1">
      <alignment horizontal="center"/>
    </xf>
    <xf numFmtId="0" fontId="14" fillId="19" borderId="37" xfId="3" applyFont="1" applyFill="1" applyBorder="1" applyAlignment="1">
      <alignment wrapText="1"/>
    </xf>
    <xf numFmtId="166" fontId="4" fillId="19" borderId="38" xfId="4" applyNumberFormat="1" applyFont="1" applyFill="1" applyBorder="1" applyAlignment="1">
      <alignment horizontal="center" vertical="center"/>
    </xf>
    <xf numFmtId="167" fontId="4" fillId="19" borderId="39" xfId="5" applyNumberFormat="1" applyFont="1" applyFill="1" applyBorder="1" applyAlignment="1">
      <alignment horizontal="center" vertical="center"/>
    </xf>
    <xf numFmtId="167" fontId="4" fillId="19" borderId="37" xfId="5" applyNumberFormat="1" applyFont="1" applyFill="1" applyBorder="1" applyAlignment="1">
      <alignment horizontal="center" vertical="center"/>
    </xf>
    <xf numFmtId="0" fontId="14" fillId="19" borderId="45" xfId="3" applyFont="1" applyFill="1" applyBorder="1" applyAlignment="1">
      <alignment vertical="center" wrapText="1"/>
    </xf>
    <xf numFmtId="166" fontId="4" fillId="19" borderId="44" xfId="4" applyNumberFormat="1" applyFont="1" applyFill="1" applyBorder="1" applyAlignment="1">
      <alignment horizontal="center" vertical="center"/>
    </xf>
    <xf numFmtId="167" fontId="4" fillId="19" borderId="28" xfId="5" applyNumberFormat="1" applyFont="1" applyFill="1" applyBorder="1" applyAlignment="1">
      <alignment horizontal="center" vertical="center"/>
    </xf>
    <xf numFmtId="167" fontId="4" fillId="19" borderId="45" xfId="5" applyNumberFormat="1" applyFont="1" applyFill="1" applyBorder="1" applyAlignment="1">
      <alignment horizontal="center" vertical="center"/>
    </xf>
    <xf numFmtId="167" fontId="2" fillId="18" borderId="42" xfId="5" applyNumberFormat="1" applyFont="1" applyFill="1" applyBorder="1" applyAlignment="1">
      <alignment horizontal="center"/>
    </xf>
    <xf numFmtId="167" fontId="2" fillId="18" borderId="43" xfId="5" applyNumberFormat="1" applyFont="1" applyFill="1" applyBorder="1" applyAlignment="1">
      <alignment horizontal="center"/>
    </xf>
    <xf numFmtId="0" fontId="14" fillId="19" borderId="1" xfId="3" applyFont="1" applyFill="1" applyBorder="1" applyAlignment="1">
      <alignment horizontal="left" vertical="center" wrapText="1"/>
    </xf>
    <xf numFmtId="0" fontId="14" fillId="19" borderId="3" xfId="3" applyFont="1" applyFill="1" applyBorder="1" applyAlignment="1">
      <alignment vertical="center" wrapText="1"/>
    </xf>
    <xf numFmtId="44" fontId="0" fillId="3" borderId="36" xfId="5" applyFont="1" applyFill="1" applyBorder="1"/>
    <xf numFmtId="166" fontId="2" fillId="18" borderId="1" xfId="4" applyNumberFormat="1" applyFont="1" applyFill="1" applyBorder="1" applyAlignment="1">
      <alignment horizontal="center"/>
    </xf>
    <xf numFmtId="167" fontId="2" fillId="18" borderId="2" xfId="5" applyNumberFormat="1" applyFont="1" applyFill="1" applyBorder="1" applyAlignment="1">
      <alignment horizontal="center"/>
    </xf>
    <xf numFmtId="167" fontId="2" fillId="18" borderId="3" xfId="5" applyNumberFormat="1" applyFont="1" applyFill="1" applyBorder="1" applyAlignment="1">
      <alignment horizontal="center"/>
    </xf>
    <xf numFmtId="166" fontId="4" fillId="19" borderId="38" xfId="4" applyNumberFormat="1" applyFont="1" applyFill="1" applyBorder="1" applyAlignment="1">
      <alignment horizontal="center"/>
    </xf>
    <xf numFmtId="167" fontId="4" fillId="19" borderId="39" xfId="5" applyNumberFormat="1" applyFont="1" applyFill="1" applyBorder="1" applyAlignment="1">
      <alignment horizontal="center"/>
    </xf>
    <xf numFmtId="167" fontId="4" fillId="19" borderId="37" xfId="5" applyNumberFormat="1" applyFont="1" applyFill="1" applyBorder="1" applyAlignment="1">
      <alignment horizontal="center"/>
    </xf>
    <xf numFmtId="44" fontId="0" fillId="3" borderId="57" xfId="5" applyFont="1" applyFill="1" applyBorder="1"/>
    <xf numFmtId="0" fontId="14" fillId="19" borderId="43" xfId="3" applyFont="1" applyFill="1" applyBorder="1" applyAlignment="1">
      <alignment wrapText="1"/>
    </xf>
    <xf numFmtId="166" fontId="4" fillId="19" borderId="41" xfId="4" applyNumberFormat="1" applyFont="1" applyFill="1" applyBorder="1" applyAlignment="1">
      <alignment horizontal="center"/>
    </xf>
    <xf numFmtId="167" fontId="4" fillId="19" borderId="42" xfId="5" applyNumberFormat="1" applyFont="1" applyFill="1" applyBorder="1" applyAlignment="1">
      <alignment horizontal="center"/>
    </xf>
    <xf numFmtId="167" fontId="4" fillId="19" borderId="43" xfId="5" applyNumberFormat="1" applyFont="1" applyFill="1" applyBorder="1" applyAlignment="1">
      <alignment horizontal="center"/>
    </xf>
    <xf numFmtId="166" fontId="2" fillId="18" borderId="18" xfId="4" applyNumberFormat="1" applyFont="1" applyFill="1" applyBorder="1" applyAlignment="1">
      <alignment horizontal="center"/>
    </xf>
    <xf numFmtId="167" fontId="2" fillId="18" borderId="13" xfId="5" applyNumberFormat="1" applyFont="1" applyFill="1" applyBorder="1" applyAlignment="1">
      <alignment horizontal="center"/>
    </xf>
    <xf numFmtId="167" fontId="2" fillId="18" borderId="7" xfId="5" applyNumberFormat="1" applyFont="1" applyFill="1" applyBorder="1" applyAlignment="1">
      <alignment horizontal="center"/>
    </xf>
    <xf numFmtId="0" fontId="14" fillId="4" borderId="37" xfId="3" applyFont="1" applyFill="1" applyBorder="1" applyAlignment="1">
      <alignment wrapText="1"/>
    </xf>
    <xf numFmtId="166" fontId="4" fillId="4" borderId="38" xfId="4" applyNumberFormat="1" applyFont="1" applyFill="1" applyBorder="1" applyAlignment="1">
      <alignment horizontal="center"/>
    </xf>
    <xf numFmtId="167" fontId="4" fillId="4" borderId="39" xfId="5" applyNumberFormat="1" applyFont="1" applyFill="1" applyBorder="1" applyAlignment="1">
      <alignment horizontal="center"/>
    </xf>
    <xf numFmtId="167" fontId="4" fillId="4" borderId="37" xfId="5" applyNumberFormat="1" applyFont="1" applyFill="1" applyBorder="1" applyAlignment="1">
      <alignment horizontal="center"/>
    </xf>
    <xf numFmtId="0" fontId="14" fillId="4" borderId="43" xfId="3" applyFont="1" applyFill="1" applyBorder="1" applyAlignment="1">
      <alignment wrapText="1"/>
    </xf>
    <xf numFmtId="166" fontId="4" fillId="4" borderId="41" xfId="4" applyNumberFormat="1" applyFont="1" applyFill="1" applyBorder="1" applyAlignment="1">
      <alignment horizontal="center"/>
    </xf>
    <xf numFmtId="167" fontId="4" fillId="4" borderId="42" xfId="5" applyNumberFormat="1" applyFont="1" applyFill="1" applyBorder="1" applyAlignment="1">
      <alignment horizontal="center"/>
    </xf>
    <xf numFmtId="167" fontId="4" fillId="4" borderId="43" xfId="5" applyNumberFormat="1" applyFont="1" applyFill="1" applyBorder="1" applyAlignment="1">
      <alignment horizontal="center"/>
    </xf>
    <xf numFmtId="166" fontId="4" fillId="4" borderId="54" xfId="4" applyNumberFormat="1" applyFont="1" applyFill="1" applyBorder="1" applyAlignment="1">
      <alignment horizontal="center"/>
    </xf>
    <xf numFmtId="167" fontId="4" fillId="4" borderId="55" xfId="5" applyNumberFormat="1" applyFont="1" applyFill="1" applyBorder="1" applyAlignment="1">
      <alignment horizontal="center"/>
    </xf>
    <xf numFmtId="167" fontId="4" fillId="4" borderId="56" xfId="5" applyNumberFormat="1" applyFont="1" applyFill="1" applyBorder="1" applyAlignment="1">
      <alignment horizontal="center"/>
    </xf>
    <xf numFmtId="44" fontId="0" fillId="0" borderId="58" xfId="5" applyFont="1" applyBorder="1"/>
    <xf numFmtId="166" fontId="4" fillId="4" borderId="44" xfId="4" applyNumberFormat="1" applyFont="1" applyFill="1" applyBorder="1" applyAlignment="1">
      <alignment horizontal="center"/>
    </xf>
    <xf numFmtId="167" fontId="4" fillId="4" borderId="28" xfId="5" applyNumberFormat="1" applyFont="1" applyFill="1" applyBorder="1" applyAlignment="1">
      <alignment horizontal="center"/>
    </xf>
    <xf numFmtId="167" fontId="4" fillId="4" borderId="45" xfId="5" applyNumberFormat="1" applyFont="1" applyFill="1" applyBorder="1" applyAlignment="1">
      <alignment horizontal="center"/>
    </xf>
    <xf numFmtId="166" fontId="2" fillId="29" borderId="1" xfId="4" applyNumberFormat="1" applyFont="1" applyFill="1" applyBorder="1" applyAlignment="1">
      <alignment horizontal="center"/>
    </xf>
    <xf numFmtId="167" fontId="2" fillId="29" borderId="2" xfId="5" applyNumberFormat="1" applyFont="1" applyFill="1" applyBorder="1" applyAlignment="1">
      <alignment horizontal="center"/>
    </xf>
    <xf numFmtId="167" fontId="2" fillId="29" borderId="3" xfId="5" applyNumberFormat="1" applyFont="1" applyFill="1" applyBorder="1" applyAlignment="1">
      <alignment horizontal="center"/>
    </xf>
    <xf numFmtId="0" fontId="14" fillId="4" borderId="45" xfId="3" applyFont="1" applyFill="1" applyBorder="1" applyAlignment="1">
      <alignment wrapText="1"/>
    </xf>
    <xf numFmtId="166" fontId="2" fillId="29" borderId="18" xfId="4" applyNumberFormat="1" applyFont="1" applyFill="1" applyBorder="1" applyAlignment="1">
      <alignment horizontal="center"/>
    </xf>
    <xf numFmtId="167" fontId="2" fillId="29" borderId="13" xfId="5" applyNumberFormat="1" applyFont="1" applyFill="1" applyBorder="1" applyAlignment="1">
      <alignment horizontal="center"/>
    </xf>
    <xf numFmtId="167" fontId="2" fillId="29" borderId="7" xfId="5" applyNumberFormat="1" applyFont="1" applyFill="1" applyBorder="1" applyAlignment="1">
      <alignment horizontal="center"/>
    </xf>
    <xf numFmtId="0" fontId="14" fillId="31" borderId="37" xfId="3" applyFont="1" applyFill="1" applyBorder="1" applyAlignment="1">
      <alignment wrapText="1"/>
    </xf>
    <xf numFmtId="166" fontId="4" fillId="31" borderId="38" xfId="4" applyNumberFormat="1" applyFont="1" applyFill="1" applyBorder="1" applyAlignment="1">
      <alignment horizontal="center"/>
    </xf>
    <xf numFmtId="167" fontId="4" fillId="31" borderId="39" xfId="5" applyNumberFormat="1" applyFont="1" applyFill="1" applyBorder="1" applyAlignment="1">
      <alignment horizontal="center"/>
    </xf>
    <xf numFmtId="167" fontId="4" fillId="31" borderId="37" xfId="5" applyNumberFormat="1" applyFont="1" applyFill="1" applyBorder="1" applyAlignment="1">
      <alignment horizontal="center"/>
    </xf>
    <xf numFmtId="0" fontId="14" fillId="31" borderId="43" xfId="3" applyFont="1" applyFill="1" applyBorder="1" applyAlignment="1">
      <alignment wrapText="1"/>
    </xf>
    <xf numFmtId="166" fontId="4" fillId="31" borderId="41" xfId="4" applyNumberFormat="1" applyFont="1" applyFill="1" applyBorder="1" applyAlignment="1">
      <alignment horizontal="center"/>
    </xf>
    <xf numFmtId="167" fontId="4" fillId="31" borderId="42" xfId="5" applyNumberFormat="1" applyFont="1" applyFill="1" applyBorder="1" applyAlignment="1">
      <alignment horizontal="center"/>
    </xf>
    <xf numFmtId="167" fontId="4" fillId="31" borderId="43" xfId="5" applyNumberFormat="1" applyFont="1" applyFill="1" applyBorder="1" applyAlignment="1">
      <alignment horizontal="center"/>
    </xf>
    <xf numFmtId="166" fontId="2" fillId="30" borderId="18" xfId="4" applyNumberFormat="1" applyFont="1" applyFill="1" applyBorder="1" applyAlignment="1">
      <alignment horizontal="center"/>
    </xf>
    <xf numFmtId="167" fontId="2" fillId="30" borderId="13" xfId="5" applyNumberFormat="1" applyFont="1" applyFill="1" applyBorder="1" applyAlignment="1">
      <alignment horizontal="center"/>
    </xf>
    <xf numFmtId="167" fontId="2" fillId="30" borderId="7" xfId="5" applyNumberFormat="1" applyFont="1" applyFill="1" applyBorder="1" applyAlignment="1">
      <alignment horizontal="center"/>
    </xf>
    <xf numFmtId="165" fontId="7" fillId="0" borderId="0" xfId="6" applyNumberFormat="1" applyFont="1"/>
    <xf numFmtId="165" fontId="7" fillId="0" borderId="0" xfId="6" applyNumberFormat="1" applyFont="1" applyAlignment="1">
      <alignment wrapText="1"/>
    </xf>
    <xf numFmtId="166" fontId="0" fillId="0" borderId="43" xfId="6" applyNumberFormat="1" applyFont="1" applyBorder="1" applyAlignment="1">
      <alignment horizontal="center"/>
    </xf>
    <xf numFmtId="165" fontId="0" fillId="0" borderId="43" xfId="6" applyNumberFormat="1" applyFont="1" applyBorder="1" applyAlignment="1">
      <alignment horizontal="center"/>
    </xf>
    <xf numFmtId="165" fontId="0" fillId="0" borderId="0" xfId="6" applyNumberFormat="1" applyFont="1"/>
    <xf numFmtId="166" fontId="0" fillId="0" borderId="0" xfId="6" applyNumberFormat="1" applyFont="1" applyAlignment="1">
      <alignment horizontal="center"/>
    </xf>
    <xf numFmtId="166" fontId="0" fillId="0" borderId="43" xfId="6" applyNumberFormat="1" applyFont="1" applyFill="1" applyBorder="1" applyAlignment="1">
      <alignment horizontal="center"/>
    </xf>
    <xf numFmtId="165" fontId="0" fillId="0" borderId="43" xfId="6" applyNumberFormat="1" applyFont="1" applyFill="1" applyBorder="1" applyAlignment="1">
      <alignment horizontal="center"/>
    </xf>
    <xf numFmtId="165" fontId="0" fillId="0" borderId="0" xfId="6" applyNumberFormat="1" applyFont="1" applyAlignment="1">
      <alignment horizontal="center"/>
    </xf>
    <xf numFmtId="166" fontId="0" fillId="16" borderId="43" xfId="6" applyNumberFormat="1" applyFont="1" applyFill="1" applyBorder="1" applyAlignment="1">
      <alignment horizontal="center"/>
    </xf>
    <xf numFmtId="165" fontId="0" fillId="16" borderId="43" xfId="6" applyNumberFormat="1" applyFont="1" applyFill="1" applyBorder="1" applyAlignment="1">
      <alignment horizontal="center"/>
    </xf>
    <xf numFmtId="0" fontId="4" fillId="7" borderId="0" xfId="2" applyFont="1" applyFill="1" applyBorder="1" applyAlignment="1">
      <alignment horizontal="left" vertical="center" wrapText="1"/>
    </xf>
    <xf numFmtId="0" fontId="4" fillId="11" borderId="0" xfId="2" applyFont="1" applyFill="1" applyBorder="1" applyAlignment="1">
      <alignment horizontal="left" vertical="center" wrapText="1"/>
    </xf>
    <xf numFmtId="0" fontId="4" fillId="15" borderId="5" xfId="2" applyFont="1" applyFill="1" applyBorder="1" applyAlignment="1">
      <alignment horizontal="left" vertical="center" wrapText="1"/>
    </xf>
    <xf numFmtId="0" fontId="4" fillId="15" borderId="0" xfId="2" applyFont="1" applyFill="1" applyBorder="1" applyAlignment="1">
      <alignment horizontal="left" vertical="center" wrapText="1"/>
    </xf>
    <xf numFmtId="0" fontId="4" fillId="4" borderId="0" xfId="2" applyFont="1" applyFill="1" applyBorder="1" applyAlignment="1">
      <alignment horizontal="left" vertical="center" wrapText="1"/>
    </xf>
    <xf numFmtId="0" fontId="2" fillId="14" borderId="10" xfId="2" applyFont="1" applyFill="1" applyBorder="1" applyAlignment="1">
      <alignment horizontal="left" vertical="center" wrapText="1"/>
    </xf>
    <xf numFmtId="164" fontId="9" fillId="19" borderId="6" xfId="2" applyNumberFormat="1" applyFont="1" applyFill="1" applyBorder="1" applyAlignment="1">
      <alignment horizontal="center" vertical="center" wrapText="1"/>
    </xf>
    <xf numFmtId="0" fontId="6" fillId="2" borderId="0" xfId="0" applyFont="1" applyFill="1" applyAlignment="1">
      <alignment vertical="center"/>
    </xf>
    <xf numFmtId="0" fontId="1" fillId="2" borderId="5" xfId="2" applyFill="1" applyBorder="1" applyAlignment="1">
      <alignment vertical="center"/>
    </xf>
    <xf numFmtId="0" fontId="4" fillId="2" borderId="5" xfId="2" applyFont="1" applyFill="1" applyBorder="1" applyAlignment="1">
      <alignment horizontal="left" vertical="center" wrapText="1"/>
    </xf>
    <xf numFmtId="0" fontId="1" fillId="2" borderId="5" xfId="2" applyFill="1" applyBorder="1" applyAlignment="1">
      <alignment vertical="top" wrapText="1"/>
    </xf>
    <xf numFmtId="164" fontId="10" fillId="2" borderId="5" xfId="2" applyNumberFormat="1" applyFont="1" applyFill="1" applyBorder="1" applyAlignment="1">
      <alignment horizontal="center" vertical="center"/>
    </xf>
    <xf numFmtId="37" fontId="0" fillId="2" borderId="5" xfId="6" applyNumberFormat="1" applyFont="1" applyFill="1" applyBorder="1" applyAlignment="1">
      <alignment horizontal="center" vertical="center"/>
    </xf>
    <xf numFmtId="0" fontId="4" fillId="11" borderId="0" xfId="2" applyFont="1" applyFill="1" applyBorder="1" applyAlignment="1">
      <alignment horizontal="left" vertical="center" wrapText="1"/>
    </xf>
    <xf numFmtId="0" fontId="4" fillId="7" borderId="0" xfId="2" applyFont="1" applyFill="1" applyBorder="1" applyAlignment="1">
      <alignment horizontal="left" vertical="center" wrapText="1"/>
    </xf>
    <xf numFmtId="0" fontId="4" fillId="15" borderId="5" xfId="2" applyFont="1" applyFill="1" applyBorder="1" applyAlignment="1">
      <alignment horizontal="left" vertical="center" wrapText="1"/>
    </xf>
    <xf numFmtId="0" fontId="4" fillId="15" borderId="0" xfId="2" applyFont="1" applyFill="1" applyBorder="1" applyAlignment="1">
      <alignment horizontal="left" vertical="center" wrapText="1"/>
    </xf>
    <xf numFmtId="0" fontId="4" fillId="4" borderId="0" xfId="2" applyFont="1" applyFill="1" applyBorder="1" applyAlignment="1">
      <alignment horizontal="left" vertical="center" wrapText="1"/>
    </xf>
    <xf numFmtId="0" fontId="2" fillId="14" borderId="21" xfId="2" applyFont="1" applyFill="1" applyBorder="1" applyAlignment="1">
      <alignment horizontal="center" vertical="center" wrapText="1"/>
    </xf>
    <xf numFmtId="0" fontId="2" fillId="14" borderId="10" xfId="2" applyFont="1" applyFill="1" applyBorder="1" applyAlignment="1">
      <alignment horizontal="left" vertical="center" wrapText="1"/>
    </xf>
    <xf numFmtId="0" fontId="4" fillId="11" borderId="0" xfId="2" applyFont="1" applyFill="1" applyBorder="1" applyAlignment="1">
      <alignment horizontal="left" vertical="center" wrapText="1"/>
    </xf>
    <xf numFmtId="0" fontId="2" fillId="29" borderId="32" xfId="3" applyFont="1" applyFill="1" applyBorder="1" applyAlignment="1">
      <alignment horizontal="left" vertical="center" wrapText="1"/>
    </xf>
    <xf numFmtId="0" fontId="2" fillId="29" borderId="33" xfId="3" applyFont="1" applyFill="1" applyBorder="1" applyAlignment="1">
      <alignment horizontal="left" vertical="center" wrapText="1"/>
    </xf>
    <xf numFmtId="0" fontId="2" fillId="29" borderId="47" xfId="3" applyFont="1" applyFill="1" applyBorder="1" applyAlignment="1">
      <alignment horizontal="left" vertical="center" wrapText="1"/>
    </xf>
    <xf numFmtId="0" fontId="2" fillId="30" borderId="49" xfId="3" applyFont="1" applyFill="1" applyBorder="1" applyAlignment="1">
      <alignment horizontal="left" vertical="center" wrapText="1"/>
    </xf>
    <xf numFmtId="0" fontId="2" fillId="30" borderId="50" xfId="3" applyFont="1" applyFill="1" applyBorder="1" applyAlignment="1">
      <alignment horizontal="left" vertical="center" wrapText="1"/>
    </xf>
    <xf numFmtId="0" fontId="2" fillId="30" borderId="57" xfId="3" applyFont="1" applyFill="1" applyBorder="1" applyAlignment="1">
      <alignment horizontal="left" vertical="center" wrapText="1"/>
    </xf>
    <xf numFmtId="0" fontId="14" fillId="31" borderId="4" xfId="3" applyFont="1" applyFill="1" applyBorder="1" applyAlignment="1">
      <alignment horizontal="left" vertical="center" wrapText="1"/>
    </xf>
    <xf numFmtId="0" fontId="14" fillId="31" borderId="8" xfId="3" applyFont="1" applyFill="1" applyBorder="1" applyAlignment="1">
      <alignment horizontal="left" vertical="center" wrapText="1"/>
    </xf>
    <xf numFmtId="0" fontId="14" fillId="31" borderId="16" xfId="3" applyFont="1" applyFill="1" applyBorder="1" applyAlignment="1">
      <alignment horizontal="left" vertical="center" wrapText="1"/>
    </xf>
    <xf numFmtId="0" fontId="2" fillId="30" borderId="32" xfId="3" applyFont="1" applyFill="1" applyBorder="1" applyAlignment="1">
      <alignment horizontal="left" vertical="center" wrapText="1"/>
    </xf>
    <xf numFmtId="0" fontId="2" fillId="30" borderId="47" xfId="3" applyFont="1" applyFill="1" applyBorder="1" applyAlignment="1">
      <alignment horizontal="left" vertical="center" wrapText="1"/>
    </xf>
    <xf numFmtId="0" fontId="2" fillId="18" borderId="32" xfId="3" applyFont="1" applyFill="1" applyBorder="1" applyAlignment="1">
      <alignment horizontal="left" vertical="center" wrapText="1"/>
    </xf>
    <xf numFmtId="0" fontId="2" fillId="18" borderId="33" xfId="3" applyFont="1" applyFill="1" applyBorder="1" applyAlignment="1">
      <alignment horizontal="left" vertical="center" wrapText="1"/>
    </xf>
    <xf numFmtId="0" fontId="2" fillId="18" borderId="47" xfId="3" applyFont="1" applyFill="1" applyBorder="1" applyAlignment="1">
      <alignment horizontal="left" vertical="center" wrapText="1"/>
    </xf>
    <xf numFmtId="0" fontId="2" fillId="28" borderId="49" xfId="3" applyFont="1" applyFill="1" applyBorder="1" applyAlignment="1">
      <alignment horizontal="left" vertical="center" wrapText="1"/>
    </xf>
    <xf numFmtId="0" fontId="2" fillId="28" borderId="50" xfId="3" applyFont="1" applyFill="1" applyBorder="1" applyAlignment="1">
      <alignment horizontal="left" vertical="center" wrapText="1"/>
    </xf>
    <xf numFmtId="0" fontId="2" fillId="28" borderId="57" xfId="3" applyFont="1" applyFill="1" applyBorder="1" applyAlignment="1">
      <alignment horizontal="left" vertical="center" wrapText="1"/>
    </xf>
    <xf numFmtId="0" fontId="14" fillId="4" borderId="38" xfId="3" applyFont="1" applyFill="1" applyBorder="1" applyAlignment="1">
      <alignment horizontal="left" vertical="center" wrapText="1"/>
    </xf>
    <xf numFmtId="0" fontId="14" fillId="4" borderId="41" xfId="3" applyFont="1" applyFill="1" applyBorder="1" applyAlignment="1">
      <alignment horizontal="left" vertical="center" wrapText="1"/>
    </xf>
    <xf numFmtId="0" fontId="14" fillId="4" borderId="54" xfId="3" applyFont="1" applyFill="1" applyBorder="1" applyAlignment="1">
      <alignment horizontal="left" vertical="center" wrapText="1"/>
    </xf>
    <xf numFmtId="0" fontId="14" fillId="4" borderId="44" xfId="3" applyFont="1" applyFill="1" applyBorder="1" applyAlignment="1">
      <alignment horizontal="left" vertical="center" wrapText="1"/>
    </xf>
    <xf numFmtId="0" fontId="14" fillId="4" borderId="4" xfId="3" applyFont="1" applyFill="1" applyBorder="1" applyAlignment="1">
      <alignment horizontal="left" vertical="center" wrapText="1"/>
    </xf>
    <xf numFmtId="0" fontId="14" fillId="4" borderId="8" xfId="3" applyFont="1" applyFill="1" applyBorder="1" applyAlignment="1">
      <alignment horizontal="left" vertical="center" wrapText="1"/>
    </xf>
    <xf numFmtId="0" fontId="14" fillId="4" borderId="16" xfId="3" applyFont="1" applyFill="1" applyBorder="1" applyAlignment="1">
      <alignment horizontal="left" vertical="center" wrapText="1"/>
    </xf>
    <xf numFmtId="0" fontId="2" fillId="14" borderId="33" xfId="3" applyFont="1" applyFill="1" applyBorder="1" applyAlignment="1">
      <alignment horizontal="left" vertical="center" wrapText="1"/>
    </xf>
    <xf numFmtId="0" fontId="2" fillId="14" borderId="47" xfId="3" applyFont="1" applyFill="1" applyBorder="1" applyAlignment="1">
      <alignment horizontal="left" vertical="center" wrapText="1"/>
    </xf>
    <xf numFmtId="0" fontId="2" fillId="17" borderId="49" xfId="3" applyFont="1" applyFill="1" applyBorder="1" applyAlignment="1">
      <alignment horizontal="left" vertical="center" wrapText="1"/>
    </xf>
    <xf numFmtId="0" fontId="2" fillId="17" borderId="50" xfId="3" applyFont="1" applyFill="1" applyBorder="1" applyAlignment="1">
      <alignment horizontal="left" vertical="center" wrapText="1"/>
    </xf>
    <xf numFmtId="0" fontId="2" fillId="17" borderId="57" xfId="3" applyFont="1" applyFill="1" applyBorder="1" applyAlignment="1">
      <alignment horizontal="left" vertical="center" wrapText="1"/>
    </xf>
    <xf numFmtId="0" fontId="14" fillId="19" borderId="38" xfId="3" applyFont="1" applyFill="1" applyBorder="1" applyAlignment="1">
      <alignment horizontal="left" vertical="center" wrapText="1"/>
    </xf>
    <xf numFmtId="0" fontId="14" fillId="19" borderId="44" xfId="3" applyFont="1" applyFill="1" applyBorder="1" applyAlignment="1">
      <alignment horizontal="left" vertical="center" wrapText="1"/>
    </xf>
    <xf numFmtId="0" fontId="14" fillId="19" borderId="18" xfId="3" applyFont="1" applyFill="1" applyBorder="1" applyAlignment="1">
      <alignment horizontal="left" vertical="center" wrapText="1"/>
    </xf>
    <xf numFmtId="0" fontId="14" fillId="19" borderId="20" xfId="3" applyFont="1" applyFill="1" applyBorder="1" applyAlignment="1">
      <alignment horizontal="left" vertical="center" wrapText="1"/>
    </xf>
    <xf numFmtId="0" fontId="2" fillId="18" borderId="16" xfId="3" applyFont="1" applyFill="1" applyBorder="1" applyAlignment="1">
      <alignment horizontal="left" vertical="center" wrapText="1"/>
    </xf>
    <xf numFmtId="0" fontId="2" fillId="18" borderId="35" xfId="3" applyFont="1" applyFill="1" applyBorder="1" applyAlignment="1">
      <alignment horizontal="left" vertical="center" wrapText="1"/>
    </xf>
    <xf numFmtId="0" fontId="2" fillId="10" borderId="33" xfId="3" applyFont="1" applyFill="1" applyBorder="1" applyAlignment="1">
      <alignment horizontal="left" vertical="center" wrapText="1"/>
    </xf>
    <xf numFmtId="0" fontId="2" fillId="10" borderId="47" xfId="3" applyFont="1" applyFill="1" applyBorder="1" applyAlignment="1">
      <alignment horizontal="left" vertical="center" wrapText="1"/>
    </xf>
    <xf numFmtId="0" fontId="2" fillId="13" borderId="49" xfId="3" applyFont="1" applyFill="1" applyBorder="1" applyAlignment="1">
      <alignment horizontal="left" vertical="center" wrapText="1"/>
    </xf>
    <xf numFmtId="0" fontId="2" fillId="13" borderId="50" xfId="3" applyFont="1" applyFill="1" applyBorder="1" applyAlignment="1">
      <alignment horizontal="left" vertical="center" wrapText="1"/>
    </xf>
    <xf numFmtId="0" fontId="2" fillId="13" borderId="57" xfId="3" applyFont="1" applyFill="1" applyBorder="1" applyAlignment="1">
      <alignment horizontal="left" vertical="center" wrapText="1"/>
    </xf>
    <xf numFmtId="0" fontId="14" fillId="15" borderId="38" xfId="3" applyFont="1" applyFill="1" applyBorder="1" applyAlignment="1">
      <alignment horizontal="left" vertical="center" wrapText="1"/>
    </xf>
    <xf numFmtId="0" fontId="14" fillId="15" borderId="41" xfId="3" applyFont="1" applyFill="1" applyBorder="1" applyAlignment="1">
      <alignment horizontal="left" vertical="center" wrapText="1"/>
    </xf>
    <xf numFmtId="0" fontId="14" fillId="15" borderId="44" xfId="3" applyFont="1" applyFill="1" applyBorder="1" applyAlignment="1">
      <alignment horizontal="left" vertical="center" wrapText="1"/>
    </xf>
    <xf numFmtId="0" fontId="2" fillId="14" borderId="32" xfId="3" applyFont="1" applyFill="1" applyBorder="1" applyAlignment="1">
      <alignment horizontal="left" vertical="center" wrapText="1"/>
    </xf>
    <xf numFmtId="0" fontId="14" fillId="15" borderId="20" xfId="3" applyFont="1" applyFill="1" applyBorder="1" applyAlignment="1">
      <alignment horizontal="left" vertical="center" wrapText="1"/>
    </xf>
    <xf numFmtId="0" fontId="2" fillId="5" borderId="33" xfId="3" applyFont="1" applyFill="1" applyBorder="1" applyAlignment="1">
      <alignment horizontal="left" vertical="center" wrapText="1"/>
    </xf>
    <xf numFmtId="0" fontId="2" fillId="5" borderId="47" xfId="3" applyFont="1" applyFill="1" applyBorder="1" applyAlignment="1">
      <alignment horizontal="left" vertical="center" wrapText="1"/>
    </xf>
    <xf numFmtId="0" fontId="2" fillId="9" borderId="49" xfId="3" applyFont="1" applyFill="1" applyBorder="1" applyAlignment="1">
      <alignment horizontal="left" vertical="center" wrapText="1"/>
    </xf>
    <xf numFmtId="0" fontId="2" fillId="9" borderId="50" xfId="3" applyFont="1" applyFill="1" applyBorder="1" applyAlignment="1">
      <alignment horizontal="left" vertical="center" wrapText="1"/>
    </xf>
    <xf numFmtId="0" fontId="2" fillId="9" borderId="8" xfId="3" applyFont="1" applyFill="1" applyBorder="1" applyAlignment="1">
      <alignment horizontal="left" vertical="center" wrapText="1"/>
    </xf>
    <xf numFmtId="0" fontId="2" fillId="9" borderId="57" xfId="3" applyFont="1" applyFill="1" applyBorder="1" applyAlignment="1">
      <alignment horizontal="left" vertical="center" wrapText="1"/>
    </xf>
    <xf numFmtId="0" fontId="14" fillId="11" borderId="38" xfId="3" applyFont="1" applyFill="1" applyBorder="1" applyAlignment="1">
      <alignment horizontal="left" vertical="center" wrapText="1"/>
    </xf>
    <xf numFmtId="0" fontId="14" fillId="11" borderId="41" xfId="3" applyFont="1" applyFill="1" applyBorder="1" applyAlignment="1">
      <alignment horizontal="left" vertical="center" wrapText="1"/>
    </xf>
    <xf numFmtId="0" fontId="2" fillId="10" borderId="32" xfId="3" applyFont="1" applyFill="1" applyBorder="1" applyAlignment="1">
      <alignment horizontal="left" vertical="center" wrapText="1"/>
    </xf>
    <xf numFmtId="0" fontId="14" fillId="11" borderId="49" xfId="3" applyFont="1" applyFill="1" applyBorder="1" applyAlignment="1">
      <alignment horizontal="center" vertical="center" wrapText="1"/>
    </xf>
    <xf numFmtId="0" fontId="14" fillId="11" borderId="50" xfId="3" applyFont="1" applyFill="1" applyBorder="1" applyAlignment="1">
      <alignment horizontal="center" vertical="center" wrapText="1"/>
    </xf>
    <xf numFmtId="0" fontId="2" fillId="5" borderId="18" xfId="2" applyFont="1" applyFill="1" applyBorder="1" applyAlignment="1">
      <alignment horizontal="center" vertical="center" wrapText="1"/>
    </xf>
    <xf numFmtId="0" fontId="2" fillId="5" borderId="20" xfId="2" applyFont="1" applyFill="1" applyBorder="1" applyAlignment="1">
      <alignment horizontal="center" vertical="center" wrapText="1"/>
    </xf>
    <xf numFmtId="0" fontId="2" fillId="6" borderId="32" xfId="3" applyFont="1" applyFill="1" applyBorder="1" applyAlignment="1">
      <alignment horizontal="left" vertical="center" wrapText="1"/>
    </xf>
    <xf numFmtId="0" fontId="2" fillId="6" borderId="47" xfId="3" applyFont="1" applyFill="1" applyBorder="1" applyAlignment="1">
      <alignment horizontal="left" vertical="center" wrapText="1"/>
    </xf>
    <xf numFmtId="0" fontId="14" fillId="27" borderId="18" xfId="3" applyFont="1" applyFill="1" applyBorder="1" applyAlignment="1">
      <alignment horizontal="left" vertical="center" wrapText="1"/>
    </xf>
    <xf numFmtId="0" fontId="14" fillId="27" borderId="30" xfId="3" applyFont="1" applyFill="1" applyBorder="1" applyAlignment="1">
      <alignment horizontal="left" vertical="center" wrapText="1"/>
    </xf>
    <xf numFmtId="0" fontId="14" fillId="27" borderId="38" xfId="3" applyFont="1" applyFill="1" applyBorder="1" applyAlignment="1">
      <alignment horizontal="left" vertical="center" wrapText="1"/>
    </xf>
    <xf numFmtId="0" fontId="14" fillId="27" borderId="41" xfId="3" applyFont="1" applyFill="1" applyBorder="1" applyAlignment="1">
      <alignment horizontal="left" vertical="center" wrapText="1"/>
    </xf>
    <xf numFmtId="0" fontId="14" fillId="27" borderId="44" xfId="3" applyFont="1" applyFill="1" applyBorder="1" applyAlignment="1">
      <alignment horizontal="left" vertical="center" wrapText="1"/>
    </xf>
    <xf numFmtId="0" fontId="2" fillId="9" borderId="4" xfId="2" applyFont="1" applyFill="1" applyBorder="1" applyAlignment="1">
      <alignment horizontal="center" vertical="center" textRotation="90"/>
    </xf>
    <xf numFmtId="0" fontId="2" fillId="9" borderId="8" xfId="2" applyFont="1" applyFill="1" applyBorder="1" applyAlignment="1">
      <alignment horizontal="center" vertical="center" textRotation="90"/>
    </xf>
    <xf numFmtId="0" fontId="2" fillId="10" borderId="5" xfId="2" applyFont="1" applyFill="1" applyBorder="1" applyAlignment="1">
      <alignment horizontal="center" vertical="center" wrapText="1"/>
    </xf>
    <xf numFmtId="0" fontId="2" fillId="10" borderId="0" xfId="2" applyFont="1" applyFill="1" applyBorder="1" applyAlignment="1">
      <alignment horizontal="center" vertical="center" wrapText="1"/>
    </xf>
    <xf numFmtId="0" fontId="4" fillId="11" borderId="5" xfId="2" applyFont="1" applyFill="1" applyBorder="1" applyAlignment="1">
      <alignment horizontal="left" vertical="center" wrapText="1"/>
    </xf>
    <xf numFmtId="0" fontId="4" fillId="11" borderId="0" xfId="2" applyFont="1" applyFill="1" applyBorder="1" applyAlignment="1">
      <alignment horizontal="left" vertical="center" wrapText="1"/>
    </xf>
    <xf numFmtId="0" fontId="9" fillId="11" borderId="0" xfId="2" applyFont="1" applyFill="1" applyBorder="1" applyAlignment="1">
      <alignment horizontal="left" vertical="center" wrapText="1"/>
    </xf>
    <xf numFmtId="0" fontId="2" fillId="5" borderId="4" xfId="2" applyFont="1" applyFill="1" applyBorder="1" applyAlignment="1">
      <alignment horizontal="center" vertical="top" textRotation="90"/>
    </xf>
    <xf numFmtId="0" fontId="2" fillId="5" borderId="8" xfId="2" applyFont="1" applyFill="1" applyBorder="1" applyAlignment="1">
      <alignment horizontal="center" vertical="top" textRotation="90"/>
    </xf>
    <xf numFmtId="0" fontId="2" fillId="6" borderId="5" xfId="2" applyFont="1" applyFill="1" applyBorder="1" applyAlignment="1">
      <alignment horizontal="center" vertical="center" wrapText="1"/>
    </xf>
    <xf numFmtId="0" fontId="2" fillId="6" borderId="0" xfId="2" applyFont="1" applyFill="1" applyBorder="1" applyAlignment="1">
      <alignment horizontal="center" vertical="center" wrapText="1"/>
    </xf>
    <xf numFmtId="0" fontId="4" fillId="7" borderId="5" xfId="2" applyFont="1" applyFill="1" applyBorder="1" applyAlignment="1">
      <alignment horizontal="center" vertical="center" wrapText="1"/>
    </xf>
    <xf numFmtId="0" fontId="4" fillId="7" borderId="0" xfId="2" applyFont="1" applyFill="1" applyBorder="1" applyAlignment="1">
      <alignment horizontal="center" vertical="center" wrapText="1"/>
    </xf>
    <xf numFmtId="0" fontId="4" fillId="7" borderId="0" xfId="2" applyFont="1" applyFill="1" applyBorder="1" applyAlignment="1">
      <alignment horizontal="left" vertical="center" wrapText="1"/>
    </xf>
    <xf numFmtId="0" fontId="4" fillId="7" borderId="5" xfId="2" applyFont="1" applyFill="1" applyBorder="1" applyAlignment="1">
      <alignment horizontal="left" vertical="center" wrapText="1"/>
    </xf>
    <xf numFmtId="0" fontId="2" fillId="13" borderId="4" xfId="2" applyFont="1" applyFill="1" applyBorder="1" applyAlignment="1">
      <alignment horizontal="center" vertical="center" textRotation="90" wrapText="1"/>
    </xf>
    <xf numFmtId="0" fontId="2" fillId="13" borderId="8" xfId="2" applyFont="1" applyFill="1" applyBorder="1" applyAlignment="1">
      <alignment horizontal="center" vertical="center" textRotation="90" wrapText="1"/>
    </xf>
    <xf numFmtId="0" fontId="2" fillId="14" borderId="5" xfId="2" applyFont="1" applyFill="1" applyBorder="1" applyAlignment="1">
      <alignment horizontal="center" vertical="center" wrapText="1"/>
    </xf>
    <xf numFmtId="0" fontId="2" fillId="14" borderId="0" xfId="2" applyFont="1" applyFill="1" applyBorder="1" applyAlignment="1">
      <alignment horizontal="center" vertical="center" wrapText="1"/>
    </xf>
    <xf numFmtId="0" fontId="4" fillId="15" borderId="5" xfId="2" applyFont="1" applyFill="1" applyBorder="1" applyAlignment="1">
      <alignment horizontal="left" vertical="center" wrapText="1"/>
    </xf>
    <xf numFmtId="0" fontId="4" fillId="15" borderId="0" xfId="2" applyFont="1" applyFill="1" applyBorder="1" applyAlignment="1">
      <alignment horizontal="left" vertical="center" wrapText="1"/>
    </xf>
    <xf numFmtId="0" fontId="9" fillId="15" borderId="0" xfId="2" applyFont="1" applyFill="1" applyBorder="1" applyAlignment="1">
      <alignment horizontal="left" vertical="center" wrapText="1"/>
    </xf>
    <xf numFmtId="0" fontId="2" fillId="22" borderId="5" xfId="2" applyFont="1" applyFill="1" applyBorder="1" applyAlignment="1">
      <alignment horizontal="center" vertical="center" wrapText="1"/>
    </xf>
    <xf numFmtId="0" fontId="2" fillId="22" borderId="0" xfId="2" applyFont="1" applyFill="1" applyBorder="1" applyAlignment="1">
      <alignment horizontal="center" vertical="center" wrapText="1"/>
    </xf>
    <xf numFmtId="0" fontId="4" fillId="4" borderId="0" xfId="2" applyFont="1" applyFill="1" applyBorder="1" applyAlignment="1">
      <alignment horizontal="left" vertical="center" wrapText="1"/>
    </xf>
    <xf numFmtId="0" fontId="2" fillId="22" borderId="29" xfId="2" applyFont="1" applyFill="1" applyBorder="1" applyAlignment="1">
      <alignment horizontal="left" vertical="center"/>
    </xf>
    <xf numFmtId="0" fontId="2" fillId="22" borderId="26" xfId="2" applyFont="1" applyFill="1" applyBorder="1" applyAlignment="1">
      <alignment horizontal="left" vertical="center"/>
    </xf>
    <xf numFmtId="0" fontId="2" fillId="17" borderId="18" xfId="2" applyFont="1" applyFill="1" applyBorder="1" applyAlignment="1">
      <alignment horizontal="center" vertical="center" textRotation="90" wrapText="1"/>
    </xf>
    <xf numFmtId="0" fontId="2" fillId="17" borderId="20" xfId="2" applyFont="1" applyFill="1" applyBorder="1" applyAlignment="1">
      <alignment horizontal="center" vertical="center" textRotation="90" wrapText="1"/>
    </xf>
    <xf numFmtId="0" fontId="2" fillId="17" borderId="25" xfId="2" applyFont="1" applyFill="1" applyBorder="1" applyAlignment="1">
      <alignment horizontal="center" vertical="center" textRotation="90" wrapText="1"/>
    </xf>
    <xf numFmtId="0" fontId="2" fillId="18" borderId="19" xfId="2" applyFont="1" applyFill="1" applyBorder="1" applyAlignment="1">
      <alignment horizontal="center" vertical="center" wrapText="1"/>
    </xf>
    <xf numFmtId="0" fontId="2" fillId="18" borderId="21" xfId="2" applyFont="1" applyFill="1" applyBorder="1" applyAlignment="1">
      <alignment horizontal="center" vertical="center" wrapText="1"/>
    </xf>
    <xf numFmtId="0" fontId="4" fillId="19" borderId="0" xfId="2" applyFont="1" applyFill="1" applyBorder="1" applyAlignment="1">
      <alignment horizontal="left" vertical="center" wrapText="1"/>
    </xf>
    <xf numFmtId="0" fontId="2" fillId="18" borderId="19" xfId="2" applyFont="1" applyFill="1" applyBorder="1" applyAlignment="1">
      <alignment horizontal="left" vertical="center" wrapText="1"/>
    </xf>
    <xf numFmtId="0" fontId="2" fillId="18" borderId="21" xfId="2" applyFont="1" applyFill="1" applyBorder="1" applyAlignment="1">
      <alignment horizontal="left" vertical="center" wrapText="1"/>
    </xf>
    <xf numFmtId="0" fontId="4" fillId="19" borderId="5" xfId="2" applyFont="1" applyFill="1" applyBorder="1" applyAlignment="1">
      <alignment horizontal="left" vertical="center" wrapText="1"/>
    </xf>
    <xf numFmtId="0" fontId="2" fillId="13" borderId="20" xfId="2" applyFont="1" applyFill="1" applyBorder="1" applyAlignment="1">
      <alignment horizontal="center" vertical="center" textRotation="90" wrapText="1"/>
    </xf>
    <xf numFmtId="0" fontId="2" fillId="13" borderId="30" xfId="2" applyFont="1" applyFill="1" applyBorder="1" applyAlignment="1">
      <alignment horizontal="center" vertical="center" textRotation="90" wrapText="1"/>
    </xf>
    <xf numFmtId="0" fontId="2" fillId="14" borderId="21" xfId="2" applyFont="1" applyFill="1" applyBorder="1" applyAlignment="1">
      <alignment horizontal="center" vertical="center" wrapText="1"/>
    </xf>
    <xf numFmtId="0" fontId="2" fillId="14" borderId="22" xfId="2" applyFont="1" applyFill="1" applyBorder="1" applyAlignment="1">
      <alignment horizontal="left" vertical="center" wrapText="1"/>
    </xf>
    <xf numFmtId="0" fontId="2" fillId="14" borderId="10" xfId="2" applyFont="1" applyFill="1" applyBorder="1" applyAlignment="1">
      <alignment horizontal="left" vertical="center" wrapText="1"/>
    </xf>
    <xf numFmtId="0" fontId="2" fillId="14" borderId="23" xfId="2" applyFont="1" applyFill="1" applyBorder="1" applyAlignment="1">
      <alignment horizontal="left" vertical="center" wrapText="1"/>
    </xf>
    <xf numFmtId="0" fontId="2" fillId="22" borderId="21" xfId="2" applyFont="1" applyFill="1" applyBorder="1" applyAlignment="1">
      <alignment horizontal="center" vertical="center" wrapText="1"/>
    </xf>
    <xf numFmtId="0" fontId="2" fillId="21" borderId="4" xfId="2" applyFont="1" applyFill="1" applyBorder="1" applyAlignment="1">
      <alignment horizontal="center" vertical="center" textRotation="90" wrapText="1"/>
    </xf>
    <xf numFmtId="0" fontId="2" fillId="21" borderId="8" xfId="2" applyFont="1" applyFill="1" applyBorder="1" applyAlignment="1">
      <alignment horizontal="center" vertical="center" textRotation="90" wrapText="1"/>
    </xf>
    <xf numFmtId="0" fontId="2" fillId="22" borderId="19" xfId="2" applyFont="1" applyFill="1" applyBorder="1" applyAlignment="1">
      <alignment horizontal="center" vertical="center" wrapText="1"/>
    </xf>
    <xf numFmtId="0" fontId="4" fillId="4" borderId="5" xfId="2" applyFont="1" applyFill="1" applyBorder="1" applyAlignment="1">
      <alignment horizontal="left" vertical="center" wrapText="1"/>
    </xf>
  </cellXfs>
  <cellStyles count="7">
    <cellStyle name="Comma" xfId="1" builtinId="3"/>
    <cellStyle name="Comma 3" xfId="4"/>
    <cellStyle name="Comma 4" xfId="6"/>
    <cellStyle name="Currency 3" xfId="5"/>
    <cellStyle name="Normal" xfId="0" builtinId="0"/>
    <cellStyle name="Normal 2 18"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tabSelected="1" zoomScale="85" zoomScaleNormal="85" zoomScalePageLayoutView="85" workbookViewId="0">
      <pane xSplit="3" ySplit="4" topLeftCell="D5" activePane="bottomRight" state="frozen"/>
      <selection activeCell="E459" sqref="E459:M467"/>
      <selection pane="topRight" activeCell="E459" sqref="E459:M467"/>
      <selection pane="bottomLeft" activeCell="E459" sqref="E459:M467"/>
      <selection pane="bottomRight" activeCell="D5" sqref="D5"/>
    </sheetView>
  </sheetViews>
  <sheetFormatPr defaultColWidth="9.140625" defaultRowHeight="15" outlineLevelRow="1" outlineLevelCol="1" x14ac:dyDescent="0.25"/>
  <cols>
    <col min="1" max="1" width="24.7109375" style="325" customWidth="1"/>
    <col min="2" max="2" width="57.7109375" style="325" customWidth="1"/>
    <col min="3" max="3" width="69.7109375" style="326" customWidth="1"/>
    <col min="4" max="4" width="13" style="327" customWidth="1"/>
    <col min="5" max="9" width="13" style="328" customWidth="1"/>
    <col min="10" max="10" width="16" style="328" bestFit="1" customWidth="1"/>
    <col min="11" max="11" width="9.140625" style="325"/>
    <col min="12" max="12" width="13" style="329" hidden="1" customWidth="1" outlineLevel="1"/>
    <col min="13" max="13" width="9.140625" style="325" collapsed="1"/>
    <col min="14" max="16384" width="9.140625" style="325"/>
  </cols>
  <sheetData>
    <row r="1" spans="1:12" ht="28.5" x14ac:dyDescent="0.25">
      <c r="A1" s="1" t="s">
        <v>851</v>
      </c>
    </row>
    <row r="3" spans="1:12" ht="15.75" thickBot="1" x14ac:dyDescent="0.3"/>
    <row r="4" spans="1:12" ht="38.25" thickBot="1" x14ac:dyDescent="0.3">
      <c r="A4" s="330" t="s">
        <v>813</v>
      </c>
      <c r="B4" s="330" t="s">
        <v>1</v>
      </c>
      <c r="C4" s="331" t="s">
        <v>2</v>
      </c>
      <c r="D4" s="332" t="s">
        <v>6</v>
      </c>
      <c r="E4" s="14" t="s">
        <v>7</v>
      </c>
      <c r="F4" s="15" t="s">
        <v>8</v>
      </c>
      <c r="G4" s="15" t="s">
        <v>9</v>
      </c>
      <c r="H4" s="14" t="s">
        <v>10</v>
      </c>
      <c r="I4" s="14" t="s">
        <v>11</v>
      </c>
      <c r="J4" s="16" t="s">
        <v>12</v>
      </c>
      <c r="L4" s="333" t="s">
        <v>814</v>
      </c>
    </row>
    <row r="5" spans="1:12" x14ac:dyDescent="0.25">
      <c r="A5" s="570" t="s">
        <v>815</v>
      </c>
      <c r="B5" s="334" t="s">
        <v>816</v>
      </c>
      <c r="C5" s="335" t="s">
        <v>15</v>
      </c>
      <c r="D5" s="336">
        <v>14.6</v>
      </c>
      <c r="E5" s="337">
        <v>2391992.9491527625</v>
      </c>
      <c r="F5" s="337">
        <v>206282.66666666666</v>
      </c>
      <c r="G5" s="337">
        <v>800000</v>
      </c>
      <c r="H5" s="337">
        <v>187985</v>
      </c>
      <c r="I5" s="337">
        <v>0</v>
      </c>
      <c r="J5" s="338">
        <v>3586260.615819429</v>
      </c>
      <c r="L5" s="339">
        <f t="shared" ref="L5:L27" si="0">+SUM(E5:I5)-J5</f>
        <v>0</v>
      </c>
    </row>
    <row r="6" spans="1:12" x14ac:dyDescent="0.25">
      <c r="A6" s="571"/>
      <c r="B6" s="340"/>
      <c r="C6" s="341" t="s">
        <v>50</v>
      </c>
      <c r="D6" s="342">
        <v>4.5</v>
      </c>
      <c r="E6" s="343">
        <v>926251.41616385174</v>
      </c>
      <c r="F6" s="343">
        <v>128023.66666666666</v>
      </c>
      <c r="G6" s="343">
        <v>0</v>
      </c>
      <c r="H6" s="343">
        <v>97600</v>
      </c>
      <c r="I6" s="343">
        <v>0</v>
      </c>
      <c r="J6" s="344">
        <v>1151875.0828305185</v>
      </c>
      <c r="L6" s="339">
        <f t="shared" si="0"/>
        <v>0</v>
      </c>
    </row>
    <row r="7" spans="1:12" ht="15.75" thickBot="1" x14ac:dyDescent="0.3">
      <c r="A7" s="571"/>
      <c r="B7" s="340"/>
      <c r="C7" s="341" t="s">
        <v>53</v>
      </c>
      <c r="D7" s="345">
        <v>7</v>
      </c>
      <c r="E7" s="346">
        <v>754677.04899157013</v>
      </c>
      <c r="F7" s="346">
        <v>61040</v>
      </c>
      <c r="G7" s="346">
        <v>3674000</v>
      </c>
      <c r="H7" s="346">
        <v>71400</v>
      </c>
      <c r="I7" s="346">
        <v>0</v>
      </c>
      <c r="J7" s="347">
        <v>4561117.0489915702</v>
      </c>
      <c r="L7" s="348">
        <f t="shared" si="0"/>
        <v>0</v>
      </c>
    </row>
    <row r="8" spans="1:12" ht="15.75" thickBot="1" x14ac:dyDescent="0.3">
      <c r="A8" s="571"/>
      <c r="B8" s="572" t="s">
        <v>817</v>
      </c>
      <c r="C8" s="573"/>
      <c r="D8" s="349">
        <f t="shared" ref="D8:J8" si="1">SUM(D5:D7)</f>
        <v>26.1</v>
      </c>
      <c r="E8" s="350">
        <f t="shared" si="1"/>
        <v>4072921.4143081848</v>
      </c>
      <c r="F8" s="350">
        <f t="shared" si="1"/>
        <v>395346.33333333331</v>
      </c>
      <c r="G8" s="350">
        <f t="shared" si="1"/>
        <v>4474000</v>
      </c>
      <c r="H8" s="350">
        <f t="shared" si="1"/>
        <v>356985</v>
      </c>
      <c r="I8" s="350">
        <f t="shared" si="1"/>
        <v>0</v>
      </c>
      <c r="J8" s="351">
        <f t="shared" si="1"/>
        <v>9299252.7476415187</v>
      </c>
      <c r="L8" s="348">
        <f t="shared" si="0"/>
        <v>0</v>
      </c>
    </row>
    <row r="9" spans="1:12" x14ac:dyDescent="0.25">
      <c r="A9" s="571"/>
      <c r="B9" s="574" t="s">
        <v>67</v>
      </c>
      <c r="C9" s="335" t="s">
        <v>68</v>
      </c>
      <c r="D9" s="336">
        <v>30.5</v>
      </c>
      <c r="E9" s="337">
        <v>5561130.6811702987</v>
      </c>
      <c r="F9" s="337">
        <v>1255789.3333333335</v>
      </c>
      <c r="G9" s="337">
        <v>766772</v>
      </c>
      <c r="H9" s="337">
        <v>771439.96</v>
      </c>
      <c r="I9" s="337">
        <v>0</v>
      </c>
      <c r="J9" s="338">
        <v>8355131.9745036326</v>
      </c>
      <c r="L9" s="352">
        <f t="shared" si="0"/>
        <v>0</v>
      </c>
    </row>
    <row r="10" spans="1:12" ht="15.75" thickBot="1" x14ac:dyDescent="0.3">
      <c r="A10" s="571"/>
      <c r="B10" s="575"/>
      <c r="C10" s="341" t="s">
        <v>105</v>
      </c>
      <c r="D10" s="345">
        <v>5.75</v>
      </c>
      <c r="E10" s="346">
        <v>1281206.444881354</v>
      </c>
      <c r="F10" s="346">
        <v>108467</v>
      </c>
      <c r="G10" s="346">
        <v>223300</v>
      </c>
      <c r="H10" s="346">
        <v>65800</v>
      </c>
      <c r="I10" s="346">
        <v>0</v>
      </c>
      <c r="J10" s="347">
        <v>1678773.444881354</v>
      </c>
      <c r="L10" s="348">
        <f t="shared" si="0"/>
        <v>0</v>
      </c>
    </row>
    <row r="11" spans="1:12" ht="15.75" thickBot="1" x14ac:dyDescent="0.3">
      <c r="A11" s="571"/>
      <c r="B11" s="572" t="s">
        <v>818</v>
      </c>
      <c r="C11" s="573"/>
      <c r="D11" s="349">
        <f>SUM(D9:D10)</f>
        <v>36.25</v>
      </c>
      <c r="E11" s="350">
        <f t="shared" ref="E11:J11" si="2">SUM(E9:E10)</f>
        <v>6842337.1260516532</v>
      </c>
      <c r="F11" s="350">
        <f t="shared" si="2"/>
        <v>1364256.3333333335</v>
      </c>
      <c r="G11" s="350">
        <f t="shared" si="2"/>
        <v>990072</v>
      </c>
      <c r="H11" s="350">
        <f t="shared" si="2"/>
        <v>837239.96</v>
      </c>
      <c r="I11" s="350">
        <f t="shared" si="2"/>
        <v>0</v>
      </c>
      <c r="J11" s="351">
        <f t="shared" si="2"/>
        <v>10033905.419384986</v>
      </c>
      <c r="L11" s="348">
        <f t="shared" si="0"/>
        <v>0</v>
      </c>
    </row>
    <row r="12" spans="1:12" x14ac:dyDescent="0.25">
      <c r="A12" s="571"/>
      <c r="B12" s="576" t="s">
        <v>114</v>
      </c>
      <c r="C12" s="335" t="s">
        <v>115</v>
      </c>
      <c r="D12" s="336">
        <v>25.950000000000003</v>
      </c>
      <c r="E12" s="337">
        <v>4455647.3970786659</v>
      </c>
      <c r="F12" s="337">
        <v>909711.66666666674</v>
      </c>
      <c r="G12" s="337">
        <v>826480</v>
      </c>
      <c r="H12" s="337">
        <v>88321.66</v>
      </c>
      <c r="I12" s="337">
        <v>0</v>
      </c>
      <c r="J12" s="338">
        <v>6280160.7237453321</v>
      </c>
      <c r="L12" s="353">
        <f t="shared" si="0"/>
        <v>0</v>
      </c>
    </row>
    <row r="13" spans="1:12" ht="30" x14ac:dyDescent="0.25">
      <c r="A13" s="571"/>
      <c r="B13" s="577"/>
      <c r="C13" s="354" t="s">
        <v>194</v>
      </c>
      <c r="D13" s="342">
        <v>6.0000000000000009</v>
      </c>
      <c r="E13" s="343">
        <v>887947.82039784489</v>
      </c>
      <c r="F13" s="343">
        <v>3089481.6777741476</v>
      </c>
      <c r="G13" s="343">
        <v>120000</v>
      </c>
      <c r="H13" s="343">
        <v>0</v>
      </c>
      <c r="I13" s="343">
        <v>0</v>
      </c>
      <c r="J13" s="344">
        <v>4097429.4981719931</v>
      </c>
      <c r="L13" s="339">
        <f t="shared" si="0"/>
        <v>0</v>
      </c>
    </row>
    <row r="14" spans="1:12" ht="15.75" thickBot="1" x14ac:dyDescent="0.3">
      <c r="A14" s="571"/>
      <c r="B14" s="578"/>
      <c r="C14" s="355" t="s">
        <v>227</v>
      </c>
      <c r="D14" s="345">
        <v>1.2</v>
      </c>
      <c r="E14" s="346">
        <v>218508.89386175916</v>
      </c>
      <c r="F14" s="346">
        <v>0</v>
      </c>
      <c r="G14" s="346">
        <v>150000</v>
      </c>
      <c r="H14" s="346">
        <v>3000</v>
      </c>
      <c r="I14" s="346">
        <v>0</v>
      </c>
      <c r="J14" s="347">
        <v>371508.89386175916</v>
      </c>
      <c r="L14" s="356">
        <f t="shared" si="0"/>
        <v>0</v>
      </c>
    </row>
    <row r="15" spans="1:12" ht="15.75" thickBot="1" x14ac:dyDescent="0.3">
      <c r="A15" s="571"/>
      <c r="B15" s="572" t="s">
        <v>819</v>
      </c>
      <c r="C15" s="573"/>
      <c r="D15" s="357">
        <f t="shared" ref="D15:J15" si="3">SUM(D12:D14)</f>
        <v>33.150000000000006</v>
      </c>
      <c r="E15" s="358">
        <f t="shared" si="3"/>
        <v>5562104.1113382699</v>
      </c>
      <c r="F15" s="358">
        <f t="shared" si="3"/>
        <v>3999193.3444408141</v>
      </c>
      <c r="G15" s="358">
        <f t="shared" si="3"/>
        <v>1096480</v>
      </c>
      <c r="H15" s="358">
        <f t="shared" si="3"/>
        <v>91321.66</v>
      </c>
      <c r="I15" s="358">
        <f t="shared" si="3"/>
        <v>0</v>
      </c>
      <c r="J15" s="359">
        <f t="shared" si="3"/>
        <v>10749099.115779085</v>
      </c>
      <c r="L15" s="356">
        <f t="shared" si="0"/>
        <v>0</v>
      </c>
    </row>
    <row r="16" spans="1:12" ht="15.75" thickBot="1" x14ac:dyDescent="0.3">
      <c r="A16" s="559" t="s">
        <v>820</v>
      </c>
      <c r="B16" s="559"/>
      <c r="C16" s="560"/>
      <c r="D16" s="360">
        <f t="shared" ref="D16:J16" si="4">D8+D11+D15</f>
        <v>95.5</v>
      </c>
      <c r="E16" s="361">
        <f t="shared" si="4"/>
        <v>16477362.651698109</v>
      </c>
      <c r="F16" s="361">
        <f t="shared" si="4"/>
        <v>5758796.0111074811</v>
      </c>
      <c r="G16" s="361">
        <f t="shared" si="4"/>
        <v>6560552</v>
      </c>
      <c r="H16" s="361">
        <f t="shared" si="4"/>
        <v>1285546.6199999999</v>
      </c>
      <c r="I16" s="361">
        <f t="shared" si="4"/>
        <v>0</v>
      </c>
      <c r="J16" s="362">
        <f t="shared" si="4"/>
        <v>30082257.282805592</v>
      </c>
      <c r="L16" s="356">
        <f t="shared" si="0"/>
        <v>0</v>
      </c>
    </row>
    <row r="17" spans="1:12" x14ac:dyDescent="0.25">
      <c r="A17" s="561" t="s">
        <v>821</v>
      </c>
      <c r="B17" s="565" t="s">
        <v>242</v>
      </c>
      <c r="C17" s="363" t="s">
        <v>243</v>
      </c>
      <c r="D17" s="364">
        <v>18.050000000000004</v>
      </c>
      <c r="E17" s="365">
        <v>3013233.6966842343</v>
      </c>
      <c r="F17" s="365">
        <v>216055.99999999994</v>
      </c>
      <c r="G17" s="365">
        <v>691001</v>
      </c>
      <c r="H17" s="365">
        <v>363040</v>
      </c>
      <c r="I17" s="365">
        <v>99000</v>
      </c>
      <c r="J17" s="366">
        <v>4382330.6966842338</v>
      </c>
      <c r="L17" s="367">
        <f t="shared" si="0"/>
        <v>0</v>
      </c>
    </row>
    <row r="18" spans="1:12" x14ac:dyDescent="0.25">
      <c r="A18" s="562"/>
      <c r="B18" s="566"/>
      <c r="C18" s="368" t="s">
        <v>268</v>
      </c>
      <c r="D18" s="369">
        <v>1.1666666666666665</v>
      </c>
      <c r="E18" s="370">
        <v>256158.27665774635</v>
      </c>
      <c r="F18" s="370">
        <v>746</v>
      </c>
      <c r="G18" s="370">
        <v>40000</v>
      </c>
      <c r="H18" s="370">
        <v>0</v>
      </c>
      <c r="I18" s="370">
        <v>0</v>
      </c>
      <c r="J18" s="371">
        <v>296904.27665774635</v>
      </c>
      <c r="L18" s="372">
        <f t="shared" si="0"/>
        <v>0</v>
      </c>
    </row>
    <row r="19" spans="1:12" x14ac:dyDescent="0.25">
      <c r="A19" s="562"/>
      <c r="B19" s="566"/>
      <c r="C19" s="368" t="s">
        <v>275</v>
      </c>
      <c r="D19" s="369">
        <v>1.2999999999999998</v>
      </c>
      <c r="E19" s="370">
        <v>261040.38831591673</v>
      </c>
      <c r="F19" s="370">
        <v>0</v>
      </c>
      <c r="G19" s="370">
        <v>0</v>
      </c>
      <c r="H19" s="370">
        <v>2500</v>
      </c>
      <c r="I19" s="370">
        <v>0</v>
      </c>
      <c r="J19" s="371">
        <v>263540.38831591676</v>
      </c>
      <c r="L19" s="372">
        <f t="shared" si="0"/>
        <v>0</v>
      </c>
    </row>
    <row r="20" spans="1:12" x14ac:dyDescent="0.25">
      <c r="A20" s="562"/>
      <c r="B20" s="566"/>
      <c r="C20" s="368" t="s">
        <v>280</v>
      </c>
      <c r="D20" s="369">
        <v>15.049999999999999</v>
      </c>
      <c r="E20" s="370">
        <v>2772044.3461606102</v>
      </c>
      <c r="F20" s="370">
        <v>824146.3633333334</v>
      </c>
      <c r="G20" s="370">
        <v>2254500</v>
      </c>
      <c r="H20" s="370">
        <v>15000</v>
      </c>
      <c r="I20" s="370">
        <v>0</v>
      </c>
      <c r="J20" s="371">
        <v>5865690.7094939444</v>
      </c>
      <c r="L20" s="372">
        <f t="shared" si="0"/>
        <v>0</v>
      </c>
    </row>
    <row r="21" spans="1:12" x14ac:dyDescent="0.25">
      <c r="A21" s="562"/>
      <c r="B21" s="566"/>
      <c r="C21" s="368" t="s">
        <v>299</v>
      </c>
      <c r="D21" s="369">
        <v>14.95</v>
      </c>
      <c r="E21" s="370">
        <v>1542362.1105959672</v>
      </c>
      <c r="F21" s="370">
        <v>120070.66666666666</v>
      </c>
      <c r="G21" s="370">
        <v>12000</v>
      </c>
      <c r="H21" s="370">
        <v>176040</v>
      </c>
      <c r="I21" s="370">
        <v>0</v>
      </c>
      <c r="J21" s="371">
        <v>1850472.7772626337</v>
      </c>
      <c r="L21" s="372"/>
    </row>
    <row r="22" spans="1:12" x14ac:dyDescent="0.25">
      <c r="A22" s="562"/>
      <c r="B22" s="566"/>
      <c r="C22" s="368" t="s">
        <v>308</v>
      </c>
      <c r="D22" s="369">
        <v>2</v>
      </c>
      <c r="E22" s="370">
        <v>434053.5141475483</v>
      </c>
      <c r="F22" s="370">
        <v>10650</v>
      </c>
      <c r="G22" s="370">
        <v>0</v>
      </c>
      <c r="H22" s="370">
        <v>22080</v>
      </c>
      <c r="I22" s="370">
        <v>0</v>
      </c>
      <c r="J22" s="371">
        <v>466783.5141475483</v>
      </c>
      <c r="L22" s="372">
        <f t="shared" si="0"/>
        <v>0</v>
      </c>
    </row>
    <row r="23" spans="1:12" ht="30.75" thickBot="1" x14ac:dyDescent="0.3">
      <c r="A23" s="562"/>
      <c r="B23" s="566"/>
      <c r="C23" s="368" t="s">
        <v>319</v>
      </c>
      <c r="D23" s="369">
        <v>1</v>
      </c>
      <c r="E23" s="370">
        <v>255364.29388862499</v>
      </c>
      <c r="F23" s="370">
        <v>42364</v>
      </c>
      <c r="G23" s="370">
        <v>878296</v>
      </c>
      <c r="H23" s="370">
        <v>119069.33333333333</v>
      </c>
      <c r="I23" s="370">
        <v>80000</v>
      </c>
      <c r="J23" s="371">
        <v>1375093.6272219582</v>
      </c>
      <c r="L23" s="372">
        <f t="shared" si="0"/>
        <v>0</v>
      </c>
    </row>
    <row r="24" spans="1:12" ht="15.75" thickBot="1" x14ac:dyDescent="0.3">
      <c r="A24" s="562"/>
      <c r="B24" s="567" t="s">
        <v>822</v>
      </c>
      <c r="C24" s="550"/>
      <c r="D24" s="373">
        <f t="shared" ref="D24:J24" si="5">SUM(D17:D23)</f>
        <v>53.516666666666666</v>
      </c>
      <c r="E24" s="374">
        <f t="shared" si="5"/>
        <v>8534256.6264506467</v>
      </c>
      <c r="F24" s="374">
        <f t="shared" si="5"/>
        <v>1214033.03</v>
      </c>
      <c r="G24" s="374">
        <f t="shared" si="5"/>
        <v>3875797</v>
      </c>
      <c r="H24" s="374">
        <f t="shared" si="5"/>
        <v>697729.33333333337</v>
      </c>
      <c r="I24" s="374">
        <f t="shared" si="5"/>
        <v>179000</v>
      </c>
      <c r="J24" s="375">
        <f t="shared" si="5"/>
        <v>14500815.989783982</v>
      </c>
      <c r="L24" s="376">
        <f t="shared" si="0"/>
        <v>0</v>
      </c>
    </row>
    <row r="25" spans="1:12" x14ac:dyDescent="0.25">
      <c r="A25" s="563"/>
      <c r="B25" s="568" t="s">
        <v>323</v>
      </c>
      <c r="C25" s="377" t="s">
        <v>324</v>
      </c>
      <c r="D25" s="364">
        <v>0.6</v>
      </c>
      <c r="E25" s="365">
        <v>267141.86343310203</v>
      </c>
      <c r="F25" s="365">
        <v>15775.999999999995</v>
      </c>
      <c r="G25" s="365">
        <v>0</v>
      </c>
      <c r="H25" s="365">
        <v>0</v>
      </c>
      <c r="I25" s="365">
        <v>0</v>
      </c>
      <c r="J25" s="366">
        <v>282917.86343310203</v>
      </c>
      <c r="L25" s="367">
        <f t="shared" si="0"/>
        <v>0</v>
      </c>
    </row>
    <row r="26" spans="1:12" x14ac:dyDescent="0.25">
      <c r="A26" s="563"/>
      <c r="B26" s="569"/>
      <c r="C26" s="378" t="s">
        <v>335</v>
      </c>
      <c r="D26" s="369">
        <v>1.9500000000000002</v>
      </c>
      <c r="E26" s="370">
        <v>610861.56766348868</v>
      </c>
      <c r="F26" s="370">
        <v>25000</v>
      </c>
      <c r="G26" s="370">
        <v>180000</v>
      </c>
      <c r="H26" s="370">
        <v>103000</v>
      </c>
      <c r="I26" s="370">
        <v>49000</v>
      </c>
      <c r="J26" s="371">
        <v>967861.56766348856</v>
      </c>
      <c r="L26" s="372">
        <f t="shared" si="0"/>
        <v>0</v>
      </c>
    </row>
    <row r="27" spans="1:12" ht="15.75" thickBot="1" x14ac:dyDescent="0.3">
      <c r="A27" s="563"/>
      <c r="B27" s="569"/>
      <c r="C27" s="379" t="s">
        <v>345</v>
      </c>
      <c r="D27" s="380">
        <v>0.3</v>
      </c>
      <c r="E27" s="381">
        <v>67986.274717499997</v>
      </c>
      <c r="F27" s="381">
        <v>0</v>
      </c>
      <c r="G27" s="381">
        <v>0</v>
      </c>
      <c r="H27" s="381">
        <v>0</v>
      </c>
      <c r="I27" s="381">
        <v>0</v>
      </c>
      <c r="J27" s="382">
        <v>67986.274717499997</v>
      </c>
      <c r="L27" s="376">
        <f t="shared" si="0"/>
        <v>0</v>
      </c>
    </row>
    <row r="28" spans="1:12" ht="15.75" thickBot="1" x14ac:dyDescent="0.3">
      <c r="A28" s="563"/>
      <c r="B28" s="569"/>
      <c r="C28" s="379" t="s">
        <v>348</v>
      </c>
      <c r="D28" s="380">
        <v>10.6</v>
      </c>
      <c r="E28" s="381">
        <v>2814192.2043443792</v>
      </c>
      <c r="F28" s="381">
        <v>268900.06999999995</v>
      </c>
      <c r="G28" s="381">
        <v>388000</v>
      </c>
      <c r="H28" s="381">
        <v>147320</v>
      </c>
      <c r="I28" s="381">
        <v>145000</v>
      </c>
      <c r="J28" s="382">
        <v>3763412.2743443791</v>
      </c>
      <c r="L28" s="376"/>
    </row>
    <row r="29" spans="1:12" ht="15.75" thickBot="1" x14ac:dyDescent="0.3">
      <c r="A29" s="562"/>
      <c r="B29" s="567" t="s">
        <v>823</v>
      </c>
      <c r="C29" s="550"/>
      <c r="D29" s="383">
        <f t="shared" ref="D29:J29" si="6">SUM(D25:D28)</f>
        <v>13.45</v>
      </c>
      <c r="E29" s="374">
        <f t="shared" si="6"/>
        <v>3760181.9101584698</v>
      </c>
      <c r="F29" s="374">
        <f t="shared" si="6"/>
        <v>309676.06999999995</v>
      </c>
      <c r="G29" s="374">
        <f t="shared" si="6"/>
        <v>568000</v>
      </c>
      <c r="H29" s="374">
        <f t="shared" si="6"/>
        <v>250320</v>
      </c>
      <c r="I29" s="374">
        <f t="shared" si="6"/>
        <v>194000</v>
      </c>
      <c r="J29" s="375">
        <f t="shared" si="6"/>
        <v>5082177.9801584696</v>
      </c>
      <c r="L29" s="376">
        <f t="shared" ref="L29:L34" si="7">+SUM(E29:I29)-J29</f>
        <v>0</v>
      </c>
    </row>
    <row r="30" spans="1:12" x14ac:dyDescent="0.25">
      <c r="A30" s="562"/>
      <c r="B30" s="566" t="s">
        <v>371</v>
      </c>
      <c r="C30" s="368" t="s">
        <v>853</v>
      </c>
      <c r="D30" s="369">
        <v>1</v>
      </c>
      <c r="E30" s="370">
        <v>173250</v>
      </c>
      <c r="F30" s="370">
        <v>0</v>
      </c>
      <c r="G30" s="370">
        <v>0</v>
      </c>
      <c r="H30" s="370">
        <v>0</v>
      </c>
      <c r="I30" s="370">
        <v>0</v>
      </c>
      <c r="J30" s="371">
        <v>173250</v>
      </c>
      <c r="L30" s="339">
        <f t="shared" si="7"/>
        <v>0</v>
      </c>
    </row>
    <row r="31" spans="1:12" ht="45" x14ac:dyDescent="0.25">
      <c r="A31" s="562"/>
      <c r="B31" s="566"/>
      <c r="C31" s="368" t="s">
        <v>374</v>
      </c>
      <c r="D31" s="369">
        <v>0</v>
      </c>
      <c r="E31" s="370">
        <v>0</v>
      </c>
      <c r="F31" s="370">
        <v>0</v>
      </c>
      <c r="G31" s="370">
        <v>0</v>
      </c>
      <c r="H31" s="370">
        <v>0</v>
      </c>
      <c r="I31" s="370">
        <v>0</v>
      </c>
      <c r="J31" s="371">
        <v>0</v>
      </c>
      <c r="L31" s="339">
        <f t="shared" si="7"/>
        <v>0</v>
      </c>
    </row>
    <row r="32" spans="1:12" x14ac:dyDescent="0.25">
      <c r="A32" s="562"/>
      <c r="B32" s="566"/>
      <c r="C32" s="368" t="s">
        <v>377</v>
      </c>
      <c r="D32" s="369">
        <v>3.3499999999999996</v>
      </c>
      <c r="E32" s="370">
        <v>572017.23335288826</v>
      </c>
      <c r="F32" s="370">
        <v>0</v>
      </c>
      <c r="G32" s="370">
        <v>193400</v>
      </c>
      <c r="H32" s="370">
        <v>5000</v>
      </c>
      <c r="I32" s="370">
        <v>0</v>
      </c>
      <c r="J32" s="371">
        <v>770417.23335288826</v>
      </c>
      <c r="L32" s="339">
        <f t="shared" si="7"/>
        <v>0</v>
      </c>
    </row>
    <row r="33" spans="1:12" x14ac:dyDescent="0.25">
      <c r="A33" s="562"/>
      <c r="B33" s="566"/>
      <c r="C33" s="368" t="s">
        <v>384</v>
      </c>
      <c r="D33" s="369">
        <v>1</v>
      </c>
      <c r="E33" s="370">
        <v>166102.65</v>
      </c>
      <c r="F33" s="370">
        <v>218026.33333333334</v>
      </c>
      <c r="G33" s="370">
        <v>779400</v>
      </c>
      <c r="H33" s="370">
        <v>12400</v>
      </c>
      <c r="I33" s="370">
        <v>0</v>
      </c>
      <c r="J33" s="371">
        <v>1175928.9833333334</v>
      </c>
      <c r="L33" s="339">
        <f t="shared" si="7"/>
        <v>0</v>
      </c>
    </row>
    <row r="34" spans="1:12" x14ac:dyDescent="0.25">
      <c r="A34" s="562"/>
      <c r="B34" s="566"/>
      <c r="C34" s="368" t="s">
        <v>397</v>
      </c>
      <c r="D34" s="369">
        <v>4.3499999999999988</v>
      </c>
      <c r="E34" s="370">
        <v>3496934.4366651475</v>
      </c>
      <c r="F34" s="370">
        <v>841132.89510097879</v>
      </c>
      <c r="G34" s="370">
        <v>6225811.2235739762</v>
      </c>
      <c r="H34" s="370">
        <v>1130683.4607211994</v>
      </c>
      <c r="I34" s="370">
        <v>0</v>
      </c>
      <c r="J34" s="371">
        <v>11694562.016061302</v>
      </c>
      <c r="L34" s="339">
        <f t="shared" si="7"/>
        <v>0</v>
      </c>
    </row>
    <row r="35" spans="1:12" ht="30" x14ac:dyDescent="0.25">
      <c r="A35" s="562"/>
      <c r="B35" s="566"/>
      <c r="C35" s="368" t="s">
        <v>410</v>
      </c>
      <c r="D35" s="369">
        <v>0</v>
      </c>
      <c r="E35" s="370">
        <v>0</v>
      </c>
      <c r="F35" s="370">
        <v>0</v>
      </c>
      <c r="G35" s="370">
        <v>75000</v>
      </c>
      <c r="H35" s="370">
        <v>0</v>
      </c>
      <c r="I35" s="370">
        <v>0</v>
      </c>
      <c r="J35" s="371">
        <v>75000</v>
      </c>
      <c r="L35" s="339">
        <f t="shared" ref="L35:L55" si="8">+SUM(E35:I35)-J35</f>
        <v>0</v>
      </c>
    </row>
    <row r="36" spans="1:12" x14ac:dyDescent="0.25">
      <c r="A36" s="562"/>
      <c r="B36" s="566"/>
      <c r="C36" s="368" t="s">
        <v>412</v>
      </c>
      <c r="D36" s="369">
        <v>5.7416666666666654</v>
      </c>
      <c r="E36" s="370">
        <v>1349937.5031764978</v>
      </c>
      <c r="F36" s="370">
        <v>94221.333333333358</v>
      </c>
      <c r="G36" s="370">
        <v>240000</v>
      </c>
      <c r="H36" s="370">
        <v>22920</v>
      </c>
      <c r="I36" s="370">
        <v>0</v>
      </c>
      <c r="J36" s="371">
        <v>1707078.8365098312</v>
      </c>
      <c r="L36" s="339">
        <f t="shared" si="8"/>
        <v>0</v>
      </c>
    </row>
    <row r="37" spans="1:12" x14ac:dyDescent="0.25">
      <c r="A37" s="562"/>
      <c r="B37" s="566"/>
      <c r="C37" s="368" t="s">
        <v>423</v>
      </c>
      <c r="D37" s="369">
        <v>8.3083333333333336</v>
      </c>
      <c r="E37" s="370">
        <v>1638332.3911286406</v>
      </c>
      <c r="F37" s="370">
        <v>30043</v>
      </c>
      <c r="G37" s="370">
        <v>793250</v>
      </c>
      <c r="H37" s="370">
        <v>15000</v>
      </c>
      <c r="I37" s="370">
        <v>0</v>
      </c>
      <c r="J37" s="371">
        <v>2476625.3911286406</v>
      </c>
      <c r="L37" s="339">
        <f t="shared" si="8"/>
        <v>0</v>
      </c>
    </row>
    <row r="38" spans="1:12" x14ac:dyDescent="0.25">
      <c r="A38" s="562"/>
      <c r="B38" s="566"/>
      <c r="C38" s="368" t="s">
        <v>430</v>
      </c>
      <c r="D38" s="369">
        <v>0</v>
      </c>
      <c r="E38" s="370">
        <v>0</v>
      </c>
      <c r="F38" s="370">
        <v>0</v>
      </c>
      <c r="G38" s="370">
        <v>1300000</v>
      </c>
      <c r="H38" s="370">
        <v>0</v>
      </c>
      <c r="I38" s="370">
        <v>0</v>
      </c>
      <c r="J38" s="371">
        <v>1300000</v>
      </c>
      <c r="L38" s="339"/>
    </row>
    <row r="39" spans="1:12" x14ac:dyDescent="0.25">
      <c r="A39" s="562"/>
      <c r="B39" s="566"/>
      <c r="C39" s="368" t="s">
        <v>433</v>
      </c>
      <c r="D39" s="369">
        <v>9</v>
      </c>
      <c r="E39" s="370">
        <v>1405260.1373732053</v>
      </c>
      <c r="F39" s="370">
        <v>229826.66666666666</v>
      </c>
      <c r="G39" s="370">
        <v>198000</v>
      </c>
      <c r="H39" s="370">
        <v>34800</v>
      </c>
      <c r="I39" s="370">
        <v>0</v>
      </c>
      <c r="J39" s="371">
        <v>1867886.8040398723</v>
      </c>
      <c r="L39" s="339"/>
    </row>
    <row r="40" spans="1:12" ht="15.75" thickBot="1" x14ac:dyDescent="0.3">
      <c r="A40" s="562"/>
      <c r="B40" s="566"/>
      <c r="C40" s="368" t="s">
        <v>456</v>
      </c>
      <c r="D40" s="369">
        <v>6</v>
      </c>
      <c r="E40" s="370">
        <v>1060452.2132865097</v>
      </c>
      <c r="F40" s="370">
        <v>114885.66666666666</v>
      </c>
      <c r="G40" s="370">
        <v>115000</v>
      </c>
      <c r="H40" s="370">
        <v>128720</v>
      </c>
      <c r="I40" s="370">
        <v>0</v>
      </c>
      <c r="J40" s="371">
        <v>1419057.8799531762</v>
      </c>
      <c r="L40" s="339"/>
    </row>
    <row r="41" spans="1:12" ht="15.75" thickBot="1" x14ac:dyDescent="0.3">
      <c r="A41" s="564"/>
      <c r="B41" s="567" t="s">
        <v>824</v>
      </c>
      <c r="C41" s="550"/>
      <c r="D41" s="383">
        <f t="shared" ref="D41:J41" si="9">SUM(D30:D40)</f>
        <v>38.75</v>
      </c>
      <c r="E41" s="384">
        <f t="shared" si="9"/>
        <v>9862286.5649828892</v>
      </c>
      <c r="F41" s="384">
        <f t="shared" si="9"/>
        <v>1528135.8951009789</v>
      </c>
      <c r="G41" s="384">
        <f t="shared" si="9"/>
        <v>9919861.2235739753</v>
      </c>
      <c r="H41" s="384">
        <f t="shared" si="9"/>
        <v>1349523.4607211994</v>
      </c>
      <c r="I41" s="384">
        <f t="shared" si="9"/>
        <v>0</v>
      </c>
      <c r="J41" s="385">
        <f t="shared" si="9"/>
        <v>22659807.144379046</v>
      </c>
      <c r="L41" s="356">
        <f t="shared" si="8"/>
        <v>0</v>
      </c>
    </row>
    <row r="42" spans="1:12" ht="15.75" thickBot="1" x14ac:dyDescent="0.3">
      <c r="A42" s="549" t="s">
        <v>825</v>
      </c>
      <c r="B42" s="549"/>
      <c r="C42" s="550"/>
      <c r="D42" s="373">
        <f t="shared" ref="D42:J42" si="10">D41+D29+D24</f>
        <v>105.71666666666667</v>
      </c>
      <c r="E42" s="386">
        <f t="shared" si="10"/>
        <v>22156725.101592004</v>
      </c>
      <c r="F42" s="386">
        <f t="shared" si="10"/>
        <v>3051844.9951009788</v>
      </c>
      <c r="G42" s="386">
        <f t="shared" si="10"/>
        <v>14363658.223573975</v>
      </c>
      <c r="H42" s="386">
        <f t="shared" si="10"/>
        <v>2297572.7940545329</v>
      </c>
      <c r="I42" s="386">
        <f t="shared" si="10"/>
        <v>373000</v>
      </c>
      <c r="J42" s="387">
        <f t="shared" si="10"/>
        <v>42242801.1143215</v>
      </c>
      <c r="L42" s="356">
        <f t="shared" si="8"/>
        <v>0</v>
      </c>
    </row>
    <row r="43" spans="1:12" x14ac:dyDescent="0.25">
      <c r="A43" s="551" t="s">
        <v>826</v>
      </c>
      <c r="B43" s="554" t="s">
        <v>467</v>
      </c>
      <c r="C43" s="388" t="s">
        <v>468</v>
      </c>
      <c r="D43" s="389">
        <v>3.3499999999999996</v>
      </c>
      <c r="E43" s="390">
        <v>700969.73608768196</v>
      </c>
      <c r="F43" s="390">
        <v>320529.21343787434</v>
      </c>
      <c r="G43" s="390">
        <v>0</v>
      </c>
      <c r="H43" s="390">
        <v>29470</v>
      </c>
      <c r="I43" s="390">
        <v>0</v>
      </c>
      <c r="J43" s="391">
        <v>1050968.9495255563</v>
      </c>
      <c r="L43" s="352">
        <f t="shared" si="8"/>
        <v>0</v>
      </c>
    </row>
    <row r="44" spans="1:12" x14ac:dyDescent="0.25">
      <c r="A44" s="552"/>
      <c r="B44" s="555"/>
      <c r="C44" s="392" t="s">
        <v>477</v>
      </c>
      <c r="D44" s="393">
        <v>0.9</v>
      </c>
      <c r="E44" s="394">
        <v>142137.44315394998</v>
      </c>
      <c r="F44" s="394">
        <v>0</v>
      </c>
      <c r="G44" s="394">
        <v>10000</v>
      </c>
      <c r="H44" s="394">
        <v>11000</v>
      </c>
      <c r="I44" s="394">
        <v>0</v>
      </c>
      <c r="J44" s="395">
        <v>163137.44315394998</v>
      </c>
      <c r="L44" s="339">
        <f t="shared" si="8"/>
        <v>0</v>
      </c>
    </row>
    <row r="45" spans="1:12" x14ac:dyDescent="0.25">
      <c r="A45" s="552"/>
      <c r="B45" s="555"/>
      <c r="C45" s="392" t="s">
        <v>482</v>
      </c>
      <c r="D45" s="393">
        <v>17.254166666666666</v>
      </c>
      <c r="E45" s="394">
        <v>2847017.0545676895</v>
      </c>
      <c r="F45" s="394">
        <v>12776</v>
      </c>
      <c r="G45" s="394">
        <v>218800</v>
      </c>
      <c r="H45" s="394">
        <v>1339063.38028169</v>
      </c>
      <c r="I45" s="394">
        <v>0</v>
      </c>
      <c r="J45" s="395">
        <v>4417656.4348493796</v>
      </c>
      <c r="L45" s="339">
        <f t="shared" si="8"/>
        <v>0</v>
      </c>
    </row>
    <row r="46" spans="1:12" x14ac:dyDescent="0.25">
      <c r="A46" s="552"/>
      <c r="B46" s="555"/>
      <c r="C46" s="392" t="s">
        <v>487</v>
      </c>
      <c r="D46" s="393">
        <v>1</v>
      </c>
      <c r="E46" s="394">
        <v>201439.16931499995</v>
      </c>
      <c r="F46" s="394">
        <v>1592</v>
      </c>
      <c r="G46" s="394">
        <v>175000.00000000003</v>
      </c>
      <c r="H46" s="394">
        <v>2600</v>
      </c>
      <c r="I46" s="394">
        <v>0</v>
      </c>
      <c r="J46" s="395">
        <v>380631.16931499995</v>
      </c>
      <c r="L46" s="339">
        <f t="shared" si="8"/>
        <v>0</v>
      </c>
    </row>
    <row r="47" spans="1:12" ht="15.75" thickBot="1" x14ac:dyDescent="0.3">
      <c r="A47" s="552"/>
      <c r="B47" s="556"/>
      <c r="C47" s="392" t="s">
        <v>490</v>
      </c>
      <c r="D47" s="396">
        <v>31.420833333333334</v>
      </c>
      <c r="E47" s="397">
        <v>5837927.3681155462</v>
      </c>
      <c r="F47" s="397">
        <v>5486686.5954993917</v>
      </c>
      <c r="G47" s="397">
        <v>2826310.3066666671</v>
      </c>
      <c r="H47" s="397">
        <v>6958591.9730727021</v>
      </c>
      <c r="I47" s="397">
        <v>1035000</v>
      </c>
      <c r="J47" s="398">
        <v>22144516.243354306</v>
      </c>
      <c r="L47" s="348">
        <f t="shared" si="8"/>
        <v>0</v>
      </c>
    </row>
    <row r="48" spans="1:12" ht="15.75" thickBot="1" x14ac:dyDescent="0.3">
      <c r="A48" s="552"/>
      <c r="B48" s="557" t="s">
        <v>827</v>
      </c>
      <c r="C48" s="539"/>
      <c r="D48" s="399">
        <f t="shared" ref="D48:J48" si="11">SUM(D43:D47)</f>
        <v>53.924999999999997</v>
      </c>
      <c r="E48" s="400">
        <f t="shared" si="11"/>
        <v>9729490.7712398674</v>
      </c>
      <c r="F48" s="400">
        <f t="shared" si="11"/>
        <v>5821583.8089372665</v>
      </c>
      <c r="G48" s="400">
        <f t="shared" si="11"/>
        <v>3230110.3066666671</v>
      </c>
      <c r="H48" s="400">
        <f t="shared" si="11"/>
        <v>8340725.3533543926</v>
      </c>
      <c r="I48" s="400">
        <f t="shared" si="11"/>
        <v>1035000</v>
      </c>
      <c r="J48" s="401">
        <f t="shared" si="11"/>
        <v>28156910.240198191</v>
      </c>
      <c r="L48" s="348">
        <f t="shared" si="8"/>
        <v>0</v>
      </c>
    </row>
    <row r="49" spans="1:12" x14ac:dyDescent="0.25">
      <c r="A49" s="552"/>
      <c r="B49" s="554" t="s">
        <v>533</v>
      </c>
      <c r="C49" s="388" t="s">
        <v>534</v>
      </c>
      <c r="D49" s="389">
        <v>17.658333333333331</v>
      </c>
      <c r="E49" s="390">
        <v>2599103.3321559429</v>
      </c>
      <c r="F49" s="390">
        <v>0</v>
      </c>
      <c r="G49" s="390">
        <v>384596</v>
      </c>
      <c r="H49" s="390">
        <v>4630020.0925000003</v>
      </c>
      <c r="I49" s="390">
        <v>679600</v>
      </c>
      <c r="J49" s="391">
        <v>8293319.4246559432</v>
      </c>
      <c r="L49" s="352">
        <f t="shared" si="8"/>
        <v>0</v>
      </c>
    </row>
    <row r="50" spans="1:12" x14ac:dyDescent="0.25">
      <c r="A50" s="552"/>
      <c r="B50" s="558"/>
      <c r="C50" s="392" t="s">
        <v>538</v>
      </c>
      <c r="D50" s="393">
        <v>32.625000000000007</v>
      </c>
      <c r="E50" s="394">
        <v>5648489.0546395695</v>
      </c>
      <c r="F50" s="394">
        <v>434024.00000000029</v>
      </c>
      <c r="G50" s="394">
        <v>1647500</v>
      </c>
      <c r="H50" s="394">
        <v>1212780</v>
      </c>
      <c r="I50" s="394">
        <v>3740640</v>
      </c>
      <c r="J50" s="395">
        <v>12683433.05463957</v>
      </c>
      <c r="L50" s="402">
        <f t="shared" si="8"/>
        <v>0</v>
      </c>
    </row>
    <row r="51" spans="1:12" ht="15.75" thickBot="1" x14ac:dyDescent="0.3">
      <c r="A51" s="552"/>
      <c r="B51" s="556"/>
      <c r="C51" s="392" t="s">
        <v>558</v>
      </c>
      <c r="D51" s="403">
        <v>4</v>
      </c>
      <c r="E51" s="404">
        <v>774516.4074834811</v>
      </c>
      <c r="F51" s="404">
        <v>129484.33333333333</v>
      </c>
      <c r="G51" s="404">
        <v>205000</v>
      </c>
      <c r="H51" s="404">
        <v>290870</v>
      </c>
      <c r="I51" s="404">
        <v>0</v>
      </c>
      <c r="J51" s="405">
        <v>1399870.7408168144</v>
      </c>
      <c r="L51" s="406">
        <f t="shared" si="8"/>
        <v>0</v>
      </c>
    </row>
    <row r="52" spans="1:12" ht="15.75" thickBot="1" x14ac:dyDescent="0.3">
      <c r="A52" s="552"/>
      <c r="B52" s="557" t="s">
        <v>828</v>
      </c>
      <c r="C52" s="539"/>
      <c r="D52" s="399">
        <f t="shared" ref="D52:J52" si="12">SUM(D49:D51)</f>
        <v>54.283333333333339</v>
      </c>
      <c r="E52" s="400">
        <f t="shared" si="12"/>
        <v>9022108.7942789942</v>
      </c>
      <c r="F52" s="400">
        <f t="shared" si="12"/>
        <v>563508.3333333336</v>
      </c>
      <c r="G52" s="400">
        <f t="shared" si="12"/>
        <v>2237096</v>
      </c>
      <c r="H52" s="400">
        <f t="shared" si="12"/>
        <v>6133670.0925000003</v>
      </c>
      <c r="I52" s="400">
        <f t="shared" si="12"/>
        <v>4420240</v>
      </c>
      <c r="J52" s="401">
        <f t="shared" si="12"/>
        <v>22376623.220112327</v>
      </c>
      <c r="L52" s="406">
        <f t="shared" si="8"/>
        <v>0</v>
      </c>
    </row>
    <row r="53" spans="1:12" x14ac:dyDescent="0.25">
      <c r="A53" s="552"/>
      <c r="B53" s="554" t="s">
        <v>561</v>
      </c>
      <c r="C53" s="388" t="s">
        <v>562</v>
      </c>
      <c r="D53" s="389">
        <v>5.375</v>
      </c>
      <c r="E53" s="390">
        <v>985795.09770080994</v>
      </c>
      <c r="F53" s="390">
        <v>33670.666666666672</v>
      </c>
      <c r="G53" s="390">
        <v>60750</v>
      </c>
      <c r="H53" s="390">
        <v>20920</v>
      </c>
      <c r="I53" s="390">
        <v>0</v>
      </c>
      <c r="J53" s="391">
        <v>1101135.7643674766</v>
      </c>
      <c r="L53" s="352">
        <f t="shared" si="8"/>
        <v>0</v>
      </c>
    </row>
    <row r="54" spans="1:12" ht="15.75" thickBot="1" x14ac:dyDescent="0.3">
      <c r="A54" s="552"/>
      <c r="B54" s="556"/>
      <c r="C54" s="407" t="s">
        <v>565</v>
      </c>
      <c r="D54" s="396">
        <v>0.24999999999999997</v>
      </c>
      <c r="E54" s="397">
        <v>70941.32170737721</v>
      </c>
      <c r="F54" s="397">
        <v>3000</v>
      </c>
      <c r="G54" s="397">
        <v>0</v>
      </c>
      <c r="H54" s="397">
        <v>0</v>
      </c>
      <c r="I54" s="397">
        <v>0</v>
      </c>
      <c r="J54" s="398">
        <v>73941.32170737721</v>
      </c>
      <c r="L54" s="348">
        <f t="shared" si="8"/>
        <v>0</v>
      </c>
    </row>
    <row r="55" spans="1:12" ht="15.75" thickBot="1" x14ac:dyDescent="0.3">
      <c r="A55" s="553"/>
      <c r="B55" s="557" t="s">
        <v>829</v>
      </c>
      <c r="C55" s="539"/>
      <c r="D55" s="408">
        <f>SUM(D53:D54)</f>
        <v>5.625</v>
      </c>
      <c r="E55" s="409">
        <f t="shared" ref="E55:J55" si="13">SUM(E53:E54)</f>
        <v>1056736.4194081873</v>
      </c>
      <c r="F55" s="409">
        <f t="shared" si="13"/>
        <v>36670.666666666672</v>
      </c>
      <c r="G55" s="409">
        <f t="shared" si="13"/>
        <v>60750</v>
      </c>
      <c r="H55" s="409">
        <f t="shared" si="13"/>
        <v>20920</v>
      </c>
      <c r="I55" s="409">
        <f t="shared" si="13"/>
        <v>0</v>
      </c>
      <c r="J55" s="410">
        <f t="shared" si="13"/>
        <v>1175077.0860748538</v>
      </c>
      <c r="L55" s="348">
        <f t="shared" si="8"/>
        <v>0</v>
      </c>
    </row>
    <row r="56" spans="1:12" ht="15.75" thickBot="1" x14ac:dyDescent="0.3">
      <c r="A56" s="538" t="s">
        <v>830</v>
      </c>
      <c r="B56" s="538"/>
      <c r="C56" s="539"/>
      <c r="D56" s="399">
        <f>D48+D52+D55</f>
        <v>113.83333333333334</v>
      </c>
      <c r="E56" s="411">
        <f t="shared" ref="E56:J56" si="14">E48+E52+E55</f>
        <v>19808335.984927051</v>
      </c>
      <c r="F56" s="411">
        <f t="shared" si="14"/>
        <v>6421762.8089372674</v>
      </c>
      <c r="G56" s="411">
        <f t="shared" si="14"/>
        <v>5527956.3066666666</v>
      </c>
      <c r="H56" s="411">
        <f t="shared" si="14"/>
        <v>14495315.445854392</v>
      </c>
      <c r="I56" s="411">
        <f t="shared" si="14"/>
        <v>5455240</v>
      </c>
      <c r="J56" s="412">
        <f t="shared" si="14"/>
        <v>51708610.54638537</v>
      </c>
      <c r="L56" s="413"/>
    </row>
    <row r="57" spans="1:12" ht="45.75" thickBot="1" x14ac:dyDescent="0.3">
      <c r="A57" s="540" t="s">
        <v>831</v>
      </c>
      <c r="B57" s="414" t="s">
        <v>570</v>
      </c>
      <c r="C57" s="415" t="s">
        <v>571</v>
      </c>
      <c r="D57" s="416">
        <v>0.64999999999999991</v>
      </c>
      <c r="E57" s="417">
        <v>220044.36933790587</v>
      </c>
      <c r="F57" s="417">
        <v>61170</v>
      </c>
      <c r="G57" s="417">
        <v>0</v>
      </c>
      <c r="H57" s="417">
        <v>207800</v>
      </c>
      <c r="I57" s="417">
        <v>0</v>
      </c>
      <c r="J57" s="418">
        <v>489014.3693379059</v>
      </c>
      <c r="L57" s="367">
        <f t="shared" ref="L57:L73" si="15">+SUM(E57:I57)-J57</f>
        <v>0</v>
      </c>
    </row>
    <row r="58" spans="1:12" ht="15.75" thickBot="1" x14ac:dyDescent="0.3">
      <c r="A58" s="541"/>
      <c r="B58" s="525" t="s">
        <v>832</v>
      </c>
      <c r="C58" s="527"/>
      <c r="D58" s="419">
        <f>D57</f>
        <v>0.64999999999999991</v>
      </c>
      <c r="E58" s="420">
        <f t="shared" ref="E58:J58" si="16">E57</f>
        <v>220044.36933790587</v>
      </c>
      <c r="F58" s="420">
        <f t="shared" si="16"/>
        <v>61170</v>
      </c>
      <c r="G58" s="420">
        <f t="shared" si="16"/>
        <v>0</v>
      </c>
      <c r="H58" s="420">
        <f t="shared" si="16"/>
        <v>207800</v>
      </c>
      <c r="I58" s="420">
        <f t="shared" si="16"/>
        <v>0</v>
      </c>
      <c r="J58" s="421">
        <f t="shared" si="16"/>
        <v>489014.3693379059</v>
      </c>
      <c r="L58" s="367">
        <f t="shared" si="15"/>
        <v>0</v>
      </c>
    </row>
    <row r="59" spans="1:12" x14ac:dyDescent="0.25">
      <c r="A59" s="541"/>
      <c r="B59" s="543" t="s">
        <v>574</v>
      </c>
      <c r="C59" s="422" t="s">
        <v>575</v>
      </c>
      <c r="D59" s="423">
        <v>0.15</v>
      </c>
      <c r="E59" s="424">
        <v>50754.071084002979</v>
      </c>
      <c r="F59" s="424">
        <v>0</v>
      </c>
      <c r="G59" s="424">
        <v>0</v>
      </c>
      <c r="H59" s="424">
        <v>0</v>
      </c>
      <c r="I59" s="424">
        <v>0</v>
      </c>
      <c r="J59" s="425">
        <v>50754.071084002979</v>
      </c>
      <c r="L59" s="367">
        <f t="shared" si="15"/>
        <v>0</v>
      </c>
    </row>
    <row r="60" spans="1:12" ht="30.75" thickBot="1" x14ac:dyDescent="0.3">
      <c r="A60" s="541"/>
      <c r="B60" s="544"/>
      <c r="C60" s="426" t="s">
        <v>578</v>
      </c>
      <c r="D60" s="427">
        <v>4.5500000000000007</v>
      </c>
      <c r="E60" s="428">
        <v>1142091.9805800621</v>
      </c>
      <c r="F60" s="428">
        <v>125176</v>
      </c>
      <c r="G60" s="428">
        <v>160000</v>
      </c>
      <c r="H60" s="428">
        <v>122390</v>
      </c>
      <c r="I60" s="428">
        <v>0</v>
      </c>
      <c r="J60" s="429">
        <v>1549657.9805800621</v>
      </c>
      <c r="L60" s="376">
        <f t="shared" si="15"/>
        <v>0</v>
      </c>
    </row>
    <row r="61" spans="1:12" ht="15.75" thickBot="1" x14ac:dyDescent="0.3">
      <c r="A61" s="541"/>
      <c r="B61" s="525" t="s">
        <v>833</v>
      </c>
      <c r="C61" s="527"/>
      <c r="D61" s="419">
        <f>SUM(D59:D60)</f>
        <v>4.7000000000000011</v>
      </c>
      <c r="E61" s="430">
        <f t="shared" ref="E61:J61" si="17">SUM(E59:E60)</f>
        <v>1192846.0516640651</v>
      </c>
      <c r="F61" s="430">
        <f t="shared" si="17"/>
        <v>125176</v>
      </c>
      <c r="G61" s="430">
        <f t="shared" si="17"/>
        <v>160000</v>
      </c>
      <c r="H61" s="430">
        <f t="shared" si="17"/>
        <v>122390</v>
      </c>
      <c r="I61" s="430">
        <f t="shared" si="17"/>
        <v>0</v>
      </c>
      <c r="J61" s="431">
        <f t="shared" si="17"/>
        <v>1600412.0516640651</v>
      </c>
      <c r="L61" s="376">
        <f t="shared" si="15"/>
        <v>0</v>
      </c>
    </row>
    <row r="62" spans="1:12" ht="45.75" thickBot="1" x14ac:dyDescent="0.3">
      <c r="A62" s="541"/>
      <c r="B62" s="432" t="s">
        <v>585</v>
      </c>
      <c r="C62" s="433" t="s">
        <v>586</v>
      </c>
      <c r="D62" s="416">
        <v>1.65</v>
      </c>
      <c r="E62" s="417">
        <v>642763.15669820714</v>
      </c>
      <c r="F62" s="417">
        <v>55715</v>
      </c>
      <c r="G62" s="417">
        <v>0</v>
      </c>
      <c r="H62" s="417">
        <v>0</v>
      </c>
      <c r="I62" s="417">
        <v>0</v>
      </c>
      <c r="J62" s="418">
        <v>698478.15669820714</v>
      </c>
      <c r="L62" s="434">
        <f t="shared" si="15"/>
        <v>0</v>
      </c>
    </row>
    <row r="63" spans="1:12" ht="15.75" thickBot="1" x14ac:dyDescent="0.3">
      <c r="A63" s="541"/>
      <c r="B63" s="525" t="s">
        <v>834</v>
      </c>
      <c r="C63" s="527"/>
      <c r="D63" s="435">
        <f>D62</f>
        <v>1.65</v>
      </c>
      <c r="E63" s="436">
        <f t="shared" ref="E63:J63" si="18">E62</f>
        <v>642763.15669820714</v>
      </c>
      <c r="F63" s="436">
        <f t="shared" si="18"/>
        <v>55715</v>
      </c>
      <c r="G63" s="436">
        <f t="shared" si="18"/>
        <v>0</v>
      </c>
      <c r="H63" s="436">
        <f t="shared" si="18"/>
        <v>0</v>
      </c>
      <c r="I63" s="436">
        <f t="shared" si="18"/>
        <v>0</v>
      </c>
      <c r="J63" s="437">
        <f t="shared" si="18"/>
        <v>698478.15669820714</v>
      </c>
      <c r="L63" s="434">
        <f t="shared" si="15"/>
        <v>0</v>
      </c>
    </row>
    <row r="64" spans="1:12" ht="15.75" thickBot="1" x14ac:dyDescent="0.3">
      <c r="A64" s="541"/>
      <c r="B64" s="545" t="s">
        <v>589</v>
      </c>
      <c r="C64" s="422" t="s">
        <v>590</v>
      </c>
      <c r="D64" s="438">
        <v>24.049999999999994</v>
      </c>
      <c r="E64" s="439">
        <v>3275999.1328951768</v>
      </c>
      <c r="F64" s="439">
        <v>167042</v>
      </c>
      <c r="G64" s="439">
        <v>958800</v>
      </c>
      <c r="H64" s="439">
        <v>70280</v>
      </c>
      <c r="I64" s="439">
        <v>0</v>
      </c>
      <c r="J64" s="440">
        <v>4472121.1328951763</v>
      </c>
      <c r="L64" s="441">
        <f t="shared" si="15"/>
        <v>0</v>
      </c>
    </row>
    <row r="65" spans="1:12" ht="15.75" thickBot="1" x14ac:dyDescent="0.3">
      <c r="A65" s="541"/>
      <c r="B65" s="546"/>
      <c r="C65" s="442" t="s">
        <v>601</v>
      </c>
      <c r="D65" s="443">
        <v>0.95</v>
      </c>
      <c r="E65" s="444">
        <v>163964.69384069706</v>
      </c>
      <c r="F65" s="444">
        <v>0</v>
      </c>
      <c r="G65" s="444">
        <v>125200</v>
      </c>
      <c r="H65" s="444">
        <v>20000</v>
      </c>
      <c r="I65" s="444">
        <v>0</v>
      </c>
      <c r="J65" s="445">
        <v>309164.69384069706</v>
      </c>
      <c r="L65" s="441"/>
    </row>
    <row r="66" spans="1:12" ht="15.75" thickBot="1" x14ac:dyDescent="0.3">
      <c r="A66" s="541"/>
      <c r="B66" s="546"/>
      <c r="C66" s="442" t="s">
        <v>608</v>
      </c>
      <c r="D66" s="443">
        <v>1</v>
      </c>
      <c r="E66" s="444">
        <v>517689.67149999994</v>
      </c>
      <c r="F66" s="444">
        <v>9008.3333333333321</v>
      </c>
      <c r="G66" s="444">
        <v>0</v>
      </c>
      <c r="H66" s="444">
        <v>0</v>
      </c>
      <c r="I66" s="444">
        <v>0</v>
      </c>
      <c r="J66" s="445">
        <v>526698.00483333331</v>
      </c>
      <c r="L66" s="441"/>
    </row>
    <row r="67" spans="1:12" ht="15.75" thickBot="1" x14ac:dyDescent="0.3">
      <c r="A67" s="541"/>
      <c r="B67" s="546"/>
      <c r="C67" s="442" t="s">
        <v>615</v>
      </c>
      <c r="D67" s="443">
        <v>0.49999999999999994</v>
      </c>
      <c r="E67" s="444">
        <v>88871.585867946516</v>
      </c>
      <c r="F67" s="444">
        <v>9952</v>
      </c>
      <c r="G67" s="444">
        <v>200000</v>
      </c>
      <c r="H67" s="444">
        <v>0</v>
      </c>
      <c r="I67" s="444">
        <v>0</v>
      </c>
      <c r="J67" s="445">
        <v>298823.5858679465</v>
      </c>
      <c r="L67" s="441"/>
    </row>
    <row r="68" spans="1:12" ht="15.75" thickBot="1" x14ac:dyDescent="0.3">
      <c r="A68" s="542"/>
      <c r="B68" s="547" t="s">
        <v>835</v>
      </c>
      <c r="C68" s="548"/>
      <c r="D68" s="446">
        <f>+SUM(D64:D67)</f>
        <v>26.499999999999993</v>
      </c>
      <c r="E68" s="447">
        <f t="shared" ref="E68:J68" si="19">+SUM(E64:E67)</f>
        <v>4046525.0841038204</v>
      </c>
      <c r="F68" s="447">
        <f t="shared" si="19"/>
        <v>186002.33333333334</v>
      </c>
      <c r="G68" s="447">
        <f t="shared" si="19"/>
        <v>1284000</v>
      </c>
      <c r="H68" s="447">
        <f t="shared" si="19"/>
        <v>90280</v>
      </c>
      <c r="I68" s="447">
        <f t="shared" si="19"/>
        <v>0</v>
      </c>
      <c r="J68" s="448">
        <f t="shared" si="19"/>
        <v>5606807.4174371529</v>
      </c>
      <c r="L68" s="441">
        <f t="shared" si="15"/>
        <v>0</v>
      </c>
    </row>
    <row r="69" spans="1:12" ht="15.75" thickBot="1" x14ac:dyDescent="0.3">
      <c r="A69" s="525" t="s">
        <v>836</v>
      </c>
      <c r="B69" s="526"/>
      <c r="C69" s="527"/>
      <c r="D69" s="446">
        <f t="shared" ref="D69:J69" si="20">D58+D61+D63+D68</f>
        <v>33.499999999999993</v>
      </c>
      <c r="E69" s="447">
        <f t="shared" si="20"/>
        <v>6102178.6618039981</v>
      </c>
      <c r="F69" s="447">
        <f t="shared" si="20"/>
        <v>428063.33333333337</v>
      </c>
      <c r="G69" s="447">
        <f t="shared" si="20"/>
        <v>1444000</v>
      </c>
      <c r="H69" s="447">
        <f t="shared" si="20"/>
        <v>420470</v>
      </c>
      <c r="I69" s="447">
        <f t="shared" si="20"/>
        <v>0</v>
      </c>
      <c r="J69" s="448">
        <f t="shared" si="20"/>
        <v>8394711.9951373301</v>
      </c>
      <c r="L69" s="441">
        <f t="shared" si="15"/>
        <v>0</v>
      </c>
    </row>
    <row r="70" spans="1:12" x14ac:dyDescent="0.25">
      <c r="A70" s="528" t="s">
        <v>837</v>
      </c>
      <c r="B70" s="531" t="s">
        <v>633</v>
      </c>
      <c r="C70" s="449" t="s">
        <v>634</v>
      </c>
      <c r="D70" s="450">
        <v>2.9199999999999995</v>
      </c>
      <c r="E70" s="451">
        <v>838881.0494900241</v>
      </c>
      <c r="F70" s="451">
        <v>0</v>
      </c>
      <c r="G70" s="451">
        <v>0</v>
      </c>
      <c r="H70" s="451">
        <v>0</v>
      </c>
      <c r="I70" s="451">
        <v>0</v>
      </c>
      <c r="J70" s="452">
        <v>838881.0494900241</v>
      </c>
      <c r="L70" s="352">
        <f t="shared" si="15"/>
        <v>0</v>
      </c>
    </row>
    <row r="71" spans="1:12" x14ac:dyDescent="0.25">
      <c r="A71" s="529"/>
      <c r="B71" s="532"/>
      <c r="C71" s="453" t="s">
        <v>644</v>
      </c>
      <c r="D71" s="454">
        <v>4.9999999999999996E-2</v>
      </c>
      <c r="E71" s="455">
        <v>32333.803448854243</v>
      </c>
      <c r="F71" s="455">
        <v>0</v>
      </c>
      <c r="G71" s="455">
        <v>0</v>
      </c>
      <c r="H71" s="455">
        <v>0</v>
      </c>
      <c r="I71" s="455">
        <v>0</v>
      </c>
      <c r="J71" s="456">
        <v>32333.803448854243</v>
      </c>
      <c r="L71" s="402">
        <f t="shared" si="15"/>
        <v>0</v>
      </c>
    </row>
    <row r="72" spans="1:12" x14ac:dyDescent="0.25">
      <c r="A72" s="529"/>
      <c r="B72" s="533"/>
      <c r="C72" s="453" t="s">
        <v>647</v>
      </c>
      <c r="D72" s="457">
        <v>8.51</v>
      </c>
      <c r="E72" s="458">
        <v>2006009.7284580215</v>
      </c>
      <c r="F72" s="458">
        <v>129664</v>
      </c>
      <c r="G72" s="458">
        <v>2095500</v>
      </c>
      <c r="H72" s="458">
        <v>72360</v>
      </c>
      <c r="I72" s="458">
        <v>0</v>
      </c>
      <c r="J72" s="459">
        <v>4303533.7284580218</v>
      </c>
      <c r="L72" s="460"/>
    </row>
    <row r="73" spans="1:12" ht="15.75" thickBot="1" x14ac:dyDescent="0.3">
      <c r="A73" s="529"/>
      <c r="B73" s="534"/>
      <c r="C73" s="453" t="s">
        <v>658</v>
      </c>
      <c r="D73" s="461">
        <v>9.4999999999999982</v>
      </c>
      <c r="E73" s="462">
        <v>1870050.6169184125</v>
      </c>
      <c r="F73" s="462">
        <v>1461445</v>
      </c>
      <c r="G73" s="462">
        <v>1614745.96</v>
      </c>
      <c r="H73" s="462">
        <v>75824.84</v>
      </c>
      <c r="I73" s="462">
        <v>0</v>
      </c>
      <c r="J73" s="463">
        <v>5022066.4169184128</v>
      </c>
      <c r="L73" s="348">
        <f t="shared" si="15"/>
        <v>0</v>
      </c>
    </row>
    <row r="74" spans="1:12" ht="15.75" thickBot="1" x14ac:dyDescent="0.3">
      <c r="A74" s="529"/>
      <c r="B74" s="514" t="s">
        <v>838</v>
      </c>
      <c r="C74" s="516"/>
      <c r="D74" s="464">
        <f t="shared" ref="D74:J74" si="21">SUM(D70:D73)</f>
        <v>20.979999999999997</v>
      </c>
      <c r="E74" s="465">
        <f t="shared" si="21"/>
        <v>4747275.1983153131</v>
      </c>
      <c r="F74" s="465">
        <f t="shared" si="21"/>
        <v>1591109</v>
      </c>
      <c r="G74" s="465">
        <f t="shared" si="21"/>
        <v>3710245.96</v>
      </c>
      <c r="H74" s="465">
        <f t="shared" si="21"/>
        <v>148184.84</v>
      </c>
      <c r="I74" s="465">
        <f t="shared" si="21"/>
        <v>0</v>
      </c>
      <c r="J74" s="466">
        <f t="shared" si="21"/>
        <v>10196814.998315312</v>
      </c>
      <c r="L74" s="413"/>
    </row>
    <row r="75" spans="1:12" x14ac:dyDescent="0.25">
      <c r="A75" s="529"/>
      <c r="B75" s="535" t="s">
        <v>679</v>
      </c>
      <c r="C75" s="453" t="s">
        <v>680</v>
      </c>
      <c r="D75" s="454">
        <v>3.3249999999999997</v>
      </c>
      <c r="E75" s="455">
        <v>653427.4628171596</v>
      </c>
      <c r="F75" s="455">
        <v>1410370</v>
      </c>
      <c r="G75" s="455">
        <v>1442500</v>
      </c>
      <c r="H75" s="455">
        <v>0</v>
      </c>
      <c r="I75" s="455">
        <v>0</v>
      </c>
      <c r="J75" s="456">
        <v>3506297.4628171595</v>
      </c>
      <c r="L75" s="402">
        <f t="shared" ref="L75:L85" si="22">+SUM(E75:I75)-J75</f>
        <v>0</v>
      </c>
    </row>
    <row r="76" spans="1:12" x14ac:dyDescent="0.25">
      <c r="A76" s="529"/>
      <c r="B76" s="536"/>
      <c r="C76" s="453" t="s">
        <v>706</v>
      </c>
      <c r="D76" s="454">
        <v>2.0999999999999996</v>
      </c>
      <c r="E76" s="455">
        <v>284830.51998749992</v>
      </c>
      <c r="F76" s="455">
        <v>9952</v>
      </c>
      <c r="G76" s="455">
        <v>0</v>
      </c>
      <c r="H76" s="455">
        <v>0</v>
      </c>
      <c r="I76" s="455">
        <v>0</v>
      </c>
      <c r="J76" s="456">
        <v>294782.51998749992</v>
      </c>
      <c r="L76" s="402">
        <f t="shared" si="22"/>
        <v>0</v>
      </c>
    </row>
    <row r="77" spans="1:12" x14ac:dyDescent="0.25">
      <c r="A77" s="529"/>
      <c r="B77" s="536"/>
      <c r="C77" s="453" t="s">
        <v>723</v>
      </c>
      <c r="D77" s="454">
        <v>0.19999999999999998</v>
      </c>
      <c r="E77" s="455">
        <v>51123.023787358004</v>
      </c>
      <c r="F77" s="455">
        <v>0</v>
      </c>
      <c r="G77" s="455">
        <v>20000</v>
      </c>
      <c r="H77" s="455">
        <v>0</v>
      </c>
      <c r="I77" s="455">
        <v>0</v>
      </c>
      <c r="J77" s="456">
        <v>71123.023787358004</v>
      </c>
      <c r="L77" s="402">
        <f t="shared" si="22"/>
        <v>0</v>
      </c>
    </row>
    <row r="78" spans="1:12" ht="15" customHeight="1" thickBot="1" x14ac:dyDescent="0.3">
      <c r="A78" s="529"/>
      <c r="B78" s="536"/>
      <c r="C78" s="453" t="s">
        <v>726</v>
      </c>
      <c r="D78" s="454">
        <v>9.7949999999999982</v>
      </c>
      <c r="E78" s="455">
        <v>2452485.0762274605</v>
      </c>
      <c r="F78" s="455">
        <v>509523.93333333329</v>
      </c>
      <c r="G78" s="455">
        <v>5073130</v>
      </c>
      <c r="H78" s="455">
        <v>0</v>
      </c>
      <c r="I78" s="455">
        <v>564000</v>
      </c>
      <c r="J78" s="456">
        <v>8599139.0095607936</v>
      </c>
      <c r="L78" s="348">
        <f t="shared" si="22"/>
        <v>0</v>
      </c>
    </row>
    <row r="79" spans="1:12" ht="15.75" thickBot="1" x14ac:dyDescent="0.3">
      <c r="A79" s="529"/>
      <c r="B79" s="537"/>
      <c r="C79" s="453" t="s">
        <v>737</v>
      </c>
      <c r="D79" s="454">
        <v>1.05</v>
      </c>
      <c r="E79" s="455">
        <v>257243.80344885425</v>
      </c>
      <c r="F79" s="455">
        <v>27361.333333333332</v>
      </c>
      <c r="G79" s="455">
        <v>55200</v>
      </c>
      <c r="H79" s="455">
        <v>54934</v>
      </c>
      <c r="I79" s="455">
        <v>0</v>
      </c>
      <c r="J79" s="456">
        <v>394739.13678218762</v>
      </c>
      <c r="L79" s="348"/>
    </row>
    <row r="80" spans="1:12" ht="15.75" thickBot="1" x14ac:dyDescent="0.3">
      <c r="A80" s="529"/>
      <c r="B80" s="514" t="s">
        <v>839</v>
      </c>
      <c r="C80" s="516"/>
      <c r="D80" s="464">
        <f t="shared" ref="D80:J80" si="23">SUM(D75:D79)</f>
        <v>16.47</v>
      </c>
      <c r="E80" s="465">
        <f t="shared" si="23"/>
        <v>3699109.8862683326</v>
      </c>
      <c r="F80" s="465">
        <f t="shared" si="23"/>
        <v>1957207.2666666666</v>
      </c>
      <c r="G80" s="465">
        <f t="shared" si="23"/>
        <v>6590830</v>
      </c>
      <c r="H80" s="465">
        <f t="shared" si="23"/>
        <v>54934</v>
      </c>
      <c r="I80" s="465">
        <f t="shared" si="23"/>
        <v>564000</v>
      </c>
      <c r="J80" s="466">
        <f t="shared" si="23"/>
        <v>12866081.152934998</v>
      </c>
      <c r="L80" s="348">
        <f t="shared" si="22"/>
        <v>0</v>
      </c>
    </row>
    <row r="81" spans="1:12" x14ac:dyDescent="0.25">
      <c r="A81" s="529"/>
      <c r="B81" s="531" t="s">
        <v>746</v>
      </c>
      <c r="C81" s="449" t="s">
        <v>747</v>
      </c>
      <c r="D81" s="450">
        <v>1.7</v>
      </c>
      <c r="E81" s="451">
        <v>268473.7292137437</v>
      </c>
      <c r="F81" s="451">
        <v>8375</v>
      </c>
      <c r="G81" s="451">
        <v>142008</v>
      </c>
      <c r="H81" s="451">
        <v>0</v>
      </c>
      <c r="I81" s="451">
        <v>0</v>
      </c>
      <c r="J81" s="452">
        <v>418856.7292137437</v>
      </c>
      <c r="L81" s="352">
        <f t="shared" si="22"/>
        <v>0</v>
      </c>
    </row>
    <row r="82" spans="1:12" x14ac:dyDescent="0.25">
      <c r="A82" s="529"/>
      <c r="B82" s="532"/>
      <c r="C82" s="453" t="s">
        <v>754</v>
      </c>
      <c r="D82" s="454">
        <v>3.5</v>
      </c>
      <c r="E82" s="455">
        <v>511508.68891354674</v>
      </c>
      <c r="F82" s="455">
        <v>254409.6445606011</v>
      </c>
      <c r="G82" s="455">
        <v>249980</v>
      </c>
      <c r="H82" s="455">
        <v>45540</v>
      </c>
      <c r="I82" s="455">
        <v>0</v>
      </c>
      <c r="J82" s="456">
        <v>1061438.3334741481</v>
      </c>
      <c r="L82" s="402">
        <f t="shared" si="22"/>
        <v>0</v>
      </c>
    </row>
    <row r="83" spans="1:12" x14ac:dyDescent="0.25">
      <c r="A83" s="529"/>
      <c r="B83" s="532"/>
      <c r="C83" s="453" t="s">
        <v>767</v>
      </c>
      <c r="D83" s="454">
        <v>1.7499999999999996</v>
      </c>
      <c r="E83" s="455">
        <v>347716.05259957717</v>
      </c>
      <c r="F83" s="455">
        <v>311629.56550147012</v>
      </c>
      <c r="G83" s="455">
        <v>504000</v>
      </c>
      <c r="H83" s="455">
        <v>215300</v>
      </c>
      <c r="I83" s="455">
        <v>0</v>
      </c>
      <c r="J83" s="456">
        <v>1378645.6181010474</v>
      </c>
      <c r="L83" s="402">
        <f t="shared" si="22"/>
        <v>0</v>
      </c>
    </row>
    <row r="84" spans="1:12" ht="15.75" thickBot="1" x14ac:dyDescent="0.3">
      <c r="A84" s="529"/>
      <c r="B84" s="534"/>
      <c r="C84" s="467" t="s">
        <v>776</v>
      </c>
      <c r="D84" s="461">
        <v>1.0499999999999998</v>
      </c>
      <c r="E84" s="462">
        <v>167805.62718529144</v>
      </c>
      <c r="F84" s="462">
        <v>484776.28226069908</v>
      </c>
      <c r="G84" s="462">
        <v>35500</v>
      </c>
      <c r="H84" s="462">
        <v>5800</v>
      </c>
      <c r="I84" s="462">
        <v>0</v>
      </c>
      <c r="J84" s="463">
        <v>693881.90944599046</v>
      </c>
      <c r="L84" s="348">
        <f t="shared" si="22"/>
        <v>0</v>
      </c>
    </row>
    <row r="85" spans="1:12" ht="15.75" thickBot="1" x14ac:dyDescent="0.3">
      <c r="A85" s="530"/>
      <c r="B85" s="514" t="s">
        <v>840</v>
      </c>
      <c r="C85" s="516"/>
      <c r="D85" s="464">
        <f>SUM(D81:D84)</f>
        <v>7.9999999999999991</v>
      </c>
      <c r="E85" s="465">
        <f t="shared" ref="E85:J85" si="24">SUM(E81:E84)</f>
        <v>1295504.097912159</v>
      </c>
      <c r="F85" s="465">
        <f t="shared" si="24"/>
        <v>1059190.4923227704</v>
      </c>
      <c r="G85" s="465">
        <f t="shared" si="24"/>
        <v>931488</v>
      </c>
      <c r="H85" s="465">
        <f t="shared" si="24"/>
        <v>266640</v>
      </c>
      <c r="I85" s="465">
        <f t="shared" si="24"/>
        <v>0</v>
      </c>
      <c r="J85" s="466">
        <f t="shared" si="24"/>
        <v>3552822.5902349292</v>
      </c>
      <c r="L85" s="348">
        <f t="shared" si="22"/>
        <v>0</v>
      </c>
    </row>
    <row r="86" spans="1:12" ht="15.75" thickBot="1" x14ac:dyDescent="0.3">
      <c r="A86" s="514" t="s">
        <v>841</v>
      </c>
      <c r="B86" s="515"/>
      <c r="C86" s="516"/>
      <c r="D86" s="468">
        <f t="shared" ref="D86:J86" si="25">D74+D80+D85</f>
        <v>45.449999999999996</v>
      </c>
      <c r="E86" s="469">
        <f t="shared" si="25"/>
        <v>9741889.1824958045</v>
      </c>
      <c r="F86" s="469">
        <f t="shared" si="25"/>
        <v>4607506.7589894366</v>
      </c>
      <c r="G86" s="469">
        <f t="shared" si="25"/>
        <v>11232563.960000001</v>
      </c>
      <c r="H86" s="469">
        <f t="shared" si="25"/>
        <v>469758.83999999997</v>
      </c>
      <c r="I86" s="469">
        <f t="shared" si="25"/>
        <v>564000</v>
      </c>
      <c r="J86" s="470">
        <f t="shared" si="25"/>
        <v>26615718.741485238</v>
      </c>
      <c r="L86" s="413"/>
    </row>
    <row r="87" spans="1:12" x14ac:dyDescent="0.25">
      <c r="A87" s="517" t="s">
        <v>787</v>
      </c>
      <c r="B87" s="520" t="s">
        <v>787</v>
      </c>
      <c r="C87" s="471" t="s">
        <v>842</v>
      </c>
      <c r="D87" s="472">
        <v>0</v>
      </c>
      <c r="E87" s="473">
        <v>0</v>
      </c>
      <c r="F87" s="473">
        <v>0</v>
      </c>
      <c r="G87" s="473">
        <v>0</v>
      </c>
      <c r="H87" s="473">
        <v>7099999.9999999991</v>
      </c>
      <c r="I87" s="473">
        <v>0</v>
      </c>
      <c r="J87" s="474">
        <v>7099999.9999999991</v>
      </c>
      <c r="L87" s="352">
        <f>+SUM(E87:I87)-J87</f>
        <v>0</v>
      </c>
    </row>
    <row r="88" spans="1:12" x14ac:dyDescent="0.25">
      <c r="A88" s="518"/>
      <c r="B88" s="521"/>
      <c r="C88" s="475" t="s">
        <v>843</v>
      </c>
      <c r="D88" s="476">
        <v>0</v>
      </c>
      <c r="E88" s="477">
        <v>-2801568.6069589728</v>
      </c>
      <c r="F88" s="477">
        <v>-713398.22843431216</v>
      </c>
      <c r="G88" s="477">
        <v>-796811.22357397585</v>
      </c>
      <c r="H88" s="477">
        <v>-758363.46072119928</v>
      </c>
      <c r="I88" s="477">
        <v>0</v>
      </c>
      <c r="J88" s="478">
        <v>-5070141.51968846</v>
      </c>
      <c r="L88" s="402">
        <f>+SUM(E88:I88)-J88</f>
        <v>0</v>
      </c>
    </row>
    <row r="89" spans="1:12" ht="15.75" thickBot="1" x14ac:dyDescent="0.3">
      <c r="A89" s="518"/>
      <c r="B89" s="521"/>
      <c r="C89" s="475" t="s">
        <v>794</v>
      </c>
      <c r="D89" s="476">
        <v>0</v>
      </c>
      <c r="E89" s="477">
        <v>400000</v>
      </c>
      <c r="F89" s="477">
        <v>0</v>
      </c>
      <c r="G89" s="477">
        <v>3957884.8856302304</v>
      </c>
      <c r="H89" s="477">
        <v>0</v>
      </c>
      <c r="I89" s="477">
        <v>0</v>
      </c>
      <c r="J89" s="478">
        <v>4357884.8856302304</v>
      </c>
      <c r="L89" s="348">
        <f>+SUM(E89:I89)-J89</f>
        <v>0</v>
      </c>
    </row>
    <row r="90" spans="1:12" ht="15.75" thickBot="1" x14ac:dyDescent="0.3">
      <c r="A90" s="518"/>
      <c r="B90" s="522"/>
      <c r="C90" s="475" t="s">
        <v>798</v>
      </c>
      <c r="D90" s="476">
        <v>-7.2549999999999999</v>
      </c>
      <c r="E90" s="477">
        <v>-898789.73138280818</v>
      </c>
      <c r="F90" s="477">
        <v>0</v>
      </c>
      <c r="G90" s="477">
        <v>0</v>
      </c>
      <c r="H90" s="477">
        <v>0</v>
      </c>
      <c r="I90" s="477">
        <v>0</v>
      </c>
      <c r="J90" s="478">
        <v>-898789.73138280818</v>
      </c>
      <c r="L90" s="348"/>
    </row>
    <row r="91" spans="1:12" ht="15.75" thickBot="1" x14ac:dyDescent="0.3">
      <c r="A91" s="519"/>
      <c r="B91" s="523" t="s">
        <v>844</v>
      </c>
      <c r="C91" s="524"/>
      <c r="D91" s="479">
        <f>SUM(D87:D90)</f>
        <v>-7.2549999999999999</v>
      </c>
      <c r="E91" s="480">
        <f t="shared" ref="E91:J91" si="26">SUM(E87:E90)</f>
        <v>-3300358.3383417809</v>
      </c>
      <c r="F91" s="480">
        <f t="shared" si="26"/>
        <v>-713398.22843431216</v>
      </c>
      <c r="G91" s="480">
        <f t="shared" si="26"/>
        <v>3161073.6620562547</v>
      </c>
      <c r="H91" s="480">
        <f t="shared" si="26"/>
        <v>6341636.5392787997</v>
      </c>
      <c r="I91" s="480">
        <f t="shared" si="26"/>
        <v>0</v>
      </c>
      <c r="J91" s="481">
        <f t="shared" si="26"/>
        <v>5488953.6345589608</v>
      </c>
      <c r="L91" s="348">
        <f>+SUM(E91:I91)-J91</f>
        <v>0</v>
      </c>
    </row>
    <row r="92" spans="1:12" ht="15.75" thickBot="1" x14ac:dyDescent="0.3">
      <c r="A92" s="514" t="s">
        <v>802</v>
      </c>
      <c r="B92" s="515"/>
      <c r="C92" s="516"/>
      <c r="D92" s="464">
        <f>SUM($D$8,$D$11,$D$15,$D$24,$D$29,$D$41,$D$48,$D$52,$D$55,$D$58,$D$61,$D$63,$D$68,$D$74,$D$80,$D$85,$D$91)</f>
        <v>386.745</v>
      </c>
      <c r="E92" s="465">
        <f>SUM($E$8,$E$11,$E$15,$E$24,$E$29,$E$41,$E$48,$E$52,$E$55,$E$58,$E$61,$E$63,$E$68,$E$74,$E$80,$E$85,$E$91)</f>
        <v>70986133.244175181</v>
      </c>
      <c r="F92" s="465">
        <f>SUM($F$8,$F$11,$F$15,$F$24,$F$29,$F$41,$F$48,$F$52,$F$55,$F$58,$F$61,$F$63,$F$68,$F$74,$F$80,$F$85,$F$91)</f>
        <v>19554575.679034181</v>
      </c>
      <c r="G92" s="465">
        <f>SUM($G$8,$G$11,$G$15,$G$24,$G$29,$G$41,$G$48,$G$52,$G$55,$G$58,$G$61,$G$63,$G$68,$G$74,$G$80,$G$85,$G$91)</f>
        <v>42289804.152296901</v>
      </c>
      <c r="H92" s="465">
        <f>SUM($H$8,$H$11,$H$15,$H$24,$H$29,$H$41,$H$48,$H$52,$H$55,$H$58,$H$61,$H$63,$H$68,$H$74,$H$80,$H$85,$H$91)</f>
        <v>25310300.239187725</v>
      </c>
      <c r="I92" s="465">
        <f>SUM($I$8,$I$11,$I$15,$I$24,$I$29,$I$41,$I$48,$I$52,$I$55,$I$58,$I$61,$I$63,$I$68,$I$74,$I$80,$I$85,$I$91)</f>
        <v>6392240</v>
      </c>
      <c r="J92" s="466">
        <f>SUM($J$8,$J$11,$J$15,$J$24,$J$29,$J$41,$J$48,$J$52,$J$55,$J$58,$J$61,$J$63,$J$68,$J$74,$J$80,$J$85,$J$91)</f>
        <v>164533053.31469399</v>
      </c>
    </row>
    <row r="93" spans="1:12" x14ac:dyDescent="0.25">
      <c r="A93" s="5" t="s">
        <v>803</v>
      </c>
    </row>
    <row r="95" spans="1:12" s="482" customFormat="1" hidden="1" outlineLevel="1" x14ac:dyDescent="0.25">
      <c r="C95" s="483" t="s">
        <v>802</v>
      </c>
      <c r="D95" s="484">
        <f>SUM($D$8,$D$11,$D$15,$D$24,$D$29,$D$41,$D$48,$D$52,$D$55,$D$58,$D$61,$D$63,$D$68,$D$74,$D$80,$D$85,$D$91)</f>
        <v>386.745</v>
      </c>
      <c r="E95" s="485">
        <f>SUM($E$8,$E$11,$E$15,$E$24,$E$29,$E$41,$E$48,$E$52,$E$55,$E$58,$E$61,$E$63,$E$68,$E$74,$E$80,$E$85,$E$91)</f>
        <v>70986133.244175181</v>
      </c>
      <c r="F95" s="485">
        <f>SUM($F$8,$F$11,$F$15,$F$24,$F$29,$F$41,$F$48,$F$52,$F$55,$F$58,$F$61,$F$63,$F$68,$F$74,$F$80,$F$85,$F$91)</f>
        <v>19554575.679034181</v>
      </c>
      <c r="G95" s="485">
        <f>SUM($G$8,$G$11,$G$15,$G$24,$G$29,$G$41,$G$48,$G$52,$G$55,$G$58,$G$61,$G$63,$G$68,$G$74,$G$80,$G$85,$G$91)</f>
        <v>42289804.152296901</v>
      </c>
      <c r="H95" s="485">
        <f>SUM($H$8,$H$11,$H$15,$H$24,$H$29,$H$41,$H$48,$H$52,$H$55,$H$58,$H$61,$H$63,$H$68,$H$74,$H$80,$H$85,$H$91)</f>
        <v>25310300.239187725</v>
      </c>
      <c r="I95" s="485">
        <f>SUM($I$8,$I$11,$I$15,$I$24,$I$29,$I$41,$I$48,$I$52,$I$55,$I$58,$I$61,$I$63,$I$68,$I$74,$I$80,$I$85,$I$91)</f>
        <v>6392240</v>
      </c>
      <c r="J95" s="485">
        <f>SUM($J$8,$J$11,$J$15,$J$24,$J$29,$J$41,$J$48,$J$52,$J$55,$J$58,$J$61,$J$63,$J$68,$J$74,$J$80,$J$85,$J$91)</f>
        <v>164533053.31469399</v>
      </c>
      <c r="L95" s="486"/>
    </row>
    <row r="96" spans="1:12" s="482" customFormat="1" hidden="1" outlineLevel="1" x14ac:dyDescent="0.25">
      <c r="C96" s="483"/>
      <c r="D96" s="487"/>
      <c r="E96" s="485"/>
      <c r="F96" s="485"/>
      <c r="G96" s="485"/>
      <c r="H96" s="485"/>
      <c r="I96" s="485"/>
      <c r="J96" s="485"/>
      <c r="L96" s="486"/>
    </row>
    <row r="97" spans="3:12" s="482" customFormat="1" hidden="1" outlineLevel="1" x14ac:dyDescent="0.25">
      <c r="C97" s="483" t="s">
        <v>814</v>
      </c>
      <c r="D97" s="488">
        <v>386.745</v>
      </c>
      <c r="E97" s="489">
        <v>70986133.244175181</v>
      </c>
      <c r="F97" s="489">
        <v>19554575.679034188</v>
      </c>
      <c r="G97" s="489">
        <v>42289804.152296893</v>
      </c>
      <c r="H97" s="489">
        <v>25310300.239187725</v>
      </c>
      <c r="I97" s="489">
        <v>6392240</v>
      </c>
      <c r="J97" s="489">
        <v>164533053.31469399</v>
      </c>
      <c r="L97" s="486"/>
    </row>
    <row r="98" spans="3:12" s="482" customFormat="1" hidden="1" outlineLevel="1" x14ac:dyDescent="0.25">
      <c r="C98" s="483"/>
      <c r="D98" s="487"/>
      <c r="E98" s="490"/>
      <c r="F98" s="490"/>
      <c r="G98" s="490"/>
      <c r="H98" s="490"/>
      <c r="I98" s="490"/>
      <c r="J98" s="490"/>
      <c r="L98" s="486"/>
    </row>
    <row r="99" spans="3:12" s="482" customFormat="1" hidden="1" outlineLevel="1" x14ac:dyDescent="0.25">
      <c r="C99" s="483" t="s">
        <v>845</v>
      </c>
      <c r="D99" s="491">
        <f t="shared" ref="D99:J99" si="27">+D95-D97</f>
        <v>0</v>
      </c>
      <c r="E99" s="492">
        <f t="shared" si="27"/>
        <v>0</v>
      </c>
      <c r="F99" s="492">
        <f t="shared" si="27"/>
        <v>0</v>
      </c>
      <c r="G99" s="492">
        <f t="shared" si="27"/>
        <v>0</v>
      </c>
      <c r="H99" s="492">
        <f t="shared" si="27"/>
        <v>0</v>
      </c>
      <c r="I99" s="492">
        <f t="shared" si="27"/>
        <v>0</v>
      </c>
      <c r="J99" s="492">
        <f t="shared" si="27"/>
        <v>0</v>
      </c>
      <c r="L99" s="486"/>
    </row>
    <row r="100" spans="3:12" s="482" customFormat="1" collapsed="1" x14ac:dyDescent="0.25">
      <c r="C100" s="483"/>
      <c r="D100" s="487"/>
      <c r="E100" s="490"/>
      <c r="F100" s="490"/>
      <c r="G100" s="490"/>
      <c r="H100" s="490"/>
      <c r="I100" s="490"/>
      <c r="J100" s="490"/>
      <c r="L100" s="486"/>
    </row>
    <row r="101" spans="3:12" s="482" customFormat="1" x14ac:dyDescent="0.25">
      <c r="C101" s="483"/>
      <c r="D101" s="487"/>
      <c r="E101" s="490"/>
      <c r="F101" s="490"/>
      <c r="G101" s="490"/>
      <c r="H101" s="490"/>
      <c r="I101" s="490"/>
      <c r="J101" s="490"/>
      <c r="L101" s="486"/>
    </row>
    <row r="102" spans="3:12" s="482" customFormat="1" x14ac:dyDescent="0.25">
      <c r="C102" s="483"/>
      <c r="D102" s="487"/>
      <c r="E102" s="490"/>
      <c r="F102" s="490"/>
      <c r="G102" s="490"/>
      <c r="H102" s="490"/>
      <c r="I102" s="490"/>
      <c r="J102" s="490"/>
      <c r="L102" s="486"/>
    </row>
  </sheetData>
  <autoFilter ref="A4:C4"/>
  <mergeCells count="43">
    <mergeCell ref="A5:A15"/>
    <mergeCell ref="B8:C8"/>
    <mergeCell ref="B9:B10"/>
    <mergeCell ref="B11:C11"/>
    <mergeCell ref="B12:B14"/>
    <mergeCell ref="B15:C15"/>
    <mergeCell ref="A16:C16"/>
    <mergeCell ref="A17:A41"/>
    <mergeCell ref="B17:B23"/>
    <mergeCell ref="B24:C24"/>
    <mergeCell ref="B25:B28"/>
    <mergeCell ref="B29:C29"/>
    <mergeCell ref="B30:B40"/>
    <mergeCell ref="B41:C41"/>
    <mergeCell ref="A42:C42"/>
    <mergeCell ref="A43:A55"/>
    <mergeCell ref="B43:B47"/>
    <mergeCell ref="B48:C48"/>
    <mergeCell ref="B49:B51"/>
    <mergeCell ref="B52:C52"/>
    <mergeCell ref="B53:B54"/>
    <mergeCell ref="B55:C55"/>
    <mergeCell ref="A56:C56"/>
    <mergeCell ref="A57:A68"/>
    <mergeCell ref="B58:C58"/>
    <mergeCell ref="B59:B60"/>
    <mergeCell ref="B61:C61"/>
    <mergeCell ref="B63:C63"/>
    <mergeCell ref="B64:B67"/>
    <mergeCell ref="B68:C68"/>
    <mergeCell ref="A69:C69"/>
    <mergeCell ref="A70:A85"/>
    <mergeCell ref="B70:B73"/>
    <mergeCell ref="B74:C74"/>
    <mergeCell ref="B75:B79"/>
    <mergeCell ref="B80:C80"/>
    <mergeCell ref="B81:B84"/>
    <mergeCell ref="B85:C85"/>
    <mergeCell ref="A86:C86"/>
    <mergeCell ref="A87:A91"/>
    <mergeCell ref="B87:B90"/>
    <mergeCell ref="B91:C91"/>
    <mergeCell ref="A92:C92"/>
  </mergeCells>
  <pageMargins left="0.7" right="0.7" top="0.75" bottom="0.75" header="0.3" footer="0.3"/>
  <pageSetup scale="49" fitToHeight="100" orientation="landscape" r:id="rId1"/>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6"/>
  <sheetViews>
    <sheetView showGridLines="0" zoomScale="80" zoomScaleNormal="80" workbookViewId="0">
      <pane xSplit="3" ySplit="3" topLeftCell="D4" activePane="bottomRight" state="frozen"/>
      <selection activeCell="P20" sqref="P20"/>
      <selection pane="topRight" activeCell="P20" sqref="P20"/>
      <selection pane="bottomLeft" activeCell="P20" sqref="P20"/>
      <selection pane="bottomRight" activeCell="D4" sqref="D4"/>
    </sheetView>
  </sheetViews>
  <sheetFormatPr defaultRowHeight="15" x14ac:dyDescent="0.25"/>
  <cols>
    <col min="1" max="1" width="6" customWidth="1"/>
    <col min="2" max="2" width="23.28515625" customWidth="1"/>
    <col min="3" max="3" width="38.85546875" customWidth="1"/>
    <col min="4" max="4" width="9.42578125" customWidth="1"/>
    <col min="5" max="5" width="62.42578125" customWidth="1"/>
    <col min="6" max="6" width="94" customWidth="1"/>
    <col min="7" max="7" width="10.42578125" customWidth="1"/>
    <col min="8" max="13" width="13.140625" customWidth="1"/>
  </cols>
  <sheetData>
    <row r="1" spans="1:13" ht="28.5" x14ac:dyDescent="0.25">
      <c r="A1" s="1" t="s">
        <v>852</v>
      </c>
      <c r="B1" s="2"/>
      <c r="C1" s="2"/>
      <c r="D1" s="3"/>
      <c r="E1" s="320"/>
      <c r="F1" s="320"/>
      <c r="G1" s="320"/>
      <c r="H1" s="320"/>
      <c r="I1" s="320"/>
      <c r="J1" s="320"/>
      <c r="K1" s="320"/>
      <c r="L1" s="320"/>
      <c r="M1" s="4"/>
    </row>
    <row r="2" spans="1:13" ht="15.75" thickBot="1" x14ac:dyDescent="0.3">
      <c r="A2" s="5"/>
      <c r="B2" s="5"/>
      <c r="C2" s="2"/>
      <c r="D2" s="6"/>
      <c r="E2" s="7"/>
      <c r="F2" s="8"/>
      <c r="G2" s="9"/>
      <c r="H2" s="4"/>
      <c r="I2" s="4"/>
      <c r="J2" s="4"/>
      <c r="K2" s="4"/>
      <c r="L2" s="4"/>
      <c r="M2" s="4"/>
    </row>
    <row r="3" spans="1:13" ht="38.25" thickBot="1" x14ac:dyDescent="0.3">
      <c r="A3" s="10" t="s">
        <v>0</v>
      </c>
      <c r="B3" s="11" t="s">
        <v>1</v>
      </c>
      <c r="C3" s="12" t="s">
        <v>2</v>
      </c>
      <c r="D3" s="12" t="s">
        <v>3</v>
      </c>
      <c r="E3" s="12" t="s">
        <v>4</v>
      </c>
      <c r="F3" s="12" t="s">
        <v>5</v>
      </c>
      <c r="G3" s="13" t="s">
        <v>6</v>
      </c>
      <c r="H3" s="14" t="s">
        <v>7</v>
      </c>
      <c r="I3" s="15" t="s">
        <v>8</v>
      </c>
      <c r="J3" s="15" t="s">
        <v>9</v>
      </c>
      <c r="K3" s="14" t="s">
        <v>10</v>
      </c>
      <c r="L3" s="14" t="s">
        <v>11</v>
      </c>
      <c r="M3" s="16" t="s">
        <v>12</v>
      </c>
    </row>
    <row r="4" spans="1:13" x14ac:dyDescent="0.25">
      <c r="A4" s="586" t="s">
        <v>13</v>
      </c>
      <c r="B4" s="588" t="s">
        <v>14</v>
      </c>
      <c r="C4" s="590" t="s">
        <v>15</v>
      </c>
      <c r="D4" s="17">
        <v>125385</v>
      </c>
      <c r="E4" s="18" t="s">
        <v>16</v>
      </c>
      <c r="F4" s="19" t="s">
        <v>17</v>
      </c>
      <c r="G4" s="20"/>
      <c r="H4" s="21">
        <v>0</v>
      </c>
      <c r="I4" s="22">
        <v>0</v>
      </c>
      <c r="J4" s="22">
        <v>65000</v>
      </c>
      <c r="K4" s="22">
        <v>0</v>
      </c>
      <c r="L4" s="22">
        <v>0</v>
      </c>
      <c r="M4" s="23">
        <v>65000</v>
      </c>
    </row>
    <row r="5" spans="1:13" x14ac:dyDescent="0.25">
      <c r="A5" s="587"/>
      <c r="B5" s="589"/>
      <c r="C5" s="591"/>
      <c r="D5" s="6">
        <v>125388</v>
      </c>
      <c r="E5" s="24" t="s">
        <v>18</v>
      </c>
      <c r="F5" s="25" t="s">
        <v>19</v>
      </c>
      <c r="G5" s="26"/>
      <c r="H5" s="27">
        <v>148271.46712276043</v>
      </c>
      <c r="I5" s="27">
        <v>0</v>
      </c>
      <c r="J5" s="27">
        <v>0</v>
      </c>
      <c r="K5" s="27">
        <v>136165</v>
      </c>
      <c r="L5" s="27">
        <v>0</v>
      </c>
      <c r="M5" s="28">
        <v>284436.46712276043</v>
      </c>
    </row>
    <row r="6" spans="1:13" x14ac:dyDescent="0.25">
      <c r="A6" s="587"/>
      <c r="B6" s="589"/>
      <c r="C6" s="591"/>
      <c r="D6" s="17">
        <v>125391</v>
      </c>
      <c r="E6" s="18" t="s">
        <v>20</v>
      </c>
      <c r="F6" s="19" t="s">
        <v>21</v>
      </c>
      <c r="G6" s="20"/>
      <c r="H6" s="21">
        <v>251288.43027476044</v>
      </c>
      <c r="I6" s="21">
        <v>3317.333333333333</v>
      </c>
      <c r="J6" s="21">
        <v>185000</v>
      </c>
      <c r="K6" s="21">
        <v>6000</v>
      </c>
      <c r="L6" s="21">
        <v>0</v>
      </c>
      <c r="M6" s="29">
        <v>445605.76360809378</v>
      </c>
    </row>
    <row r="7" spans="1:13" x14ac:dyDescent="0.25">
      <c r="A7" s="587"/>
      <c r="B7" s="589"/>
      <c r="C7" s="591"/>
      <c r="D7" s="6">
        <v>125394</v>
      </c>
      <c r="E7" s="24" t="s">
        <v>22</v>
      </c>
      <c r="F7" s="25" t="s">
        <v>23</v>
      </c>
      <c r="G7" s="26"/>
      <c r="H7" s="27">
        <v>218831.47245589746</v>
      </c>
      <c r="I7" s="27">
        <v>10578.666666666666</v>
      </c>
      <c r="J7" s="27">
        <v>425000</v>
      </c>
      <c r="K7" s="27">
        <v>0</v>
      </c>
      <c r="L7" s="27">
        <v>0</v>
      </c>
      <c r="M7" s="28">
        <v>654410.13912256411</v>
      </c>
    </row>
    <row r="8" spans="1:13" x14ac:dyDescent="0.25">
      <c r="A8" s="587"/>
      <c r="B8" s="589"/>
      <c r="C8" s="591"/>
      <c r="D8" s="17">
        <v>125398</v>
      </c>
      <c r="E8" s="18" t="s">
        <v>24</v>
      </c>
      <c r="F8" s="19" t="s">
        <v>25</v>
      </c>
      <c r="G8" s="20"/>
      <c r="H8" s="21">
        <v>70560</v>
      </c>
      <c r="I8" s="21">
        <v>37360</v>
      </c>
      <c r="J8" s="21">
        <v>0</v>
      </c>
      <c r="K8" s="21">
        <v>300</v>
      </c>
      <c r="L8" s="21">
        <v>0</v>
      </c>
      <c r="M8" s="29">
        <v>108220</v>
      </c>
    </row>
    <row r="9" spans="1:13" x14ac:dyDescent="0.25">
      <c r="A9" s="587"/>
      <c r="B9" s="589"/>
      <c r="C9" s="591"/>
      <c r="D9" s="6">
        <v>125401</v>
      </c>
      <c r="E9" s="24" t="s">
        <v>26</v>
      </c>
      <c r="F9" s="25" t="s">
        <v>27</v>
      </c>
      <c r="G9" s="26"/>
      <c r="H9" s="27">
        <v>169962.51237728194</v>
      </c>
      <c r="I9" s="27">
        <v>39228</v>
      </c>
      <c r="J9" s="27">
        <v>7000</v>
      </c>
      <c r="K9" s="27">
        <v>5000</v>
      </c>
      <c r="L9" s="27">
        <v>0</v>
      </c>
      <c r="M9" s="28">
        <v>221190.51237728194</v>
      </c>
    </row>
    <row r="10" spans="1:13" ht="30" x14ac:dyDescent="0.25">
      <c r="A10" s="587"/>
      <c r="B10" s="589"/>
      <c r="C10" s="591"/>
      <c r="D10" s="17">
        <v>125405</v>
      </c>
      <c r="E10" s="18" t="s">
        <v>28</v>
      </c>
      <c r="F10" s="19" t="s">
        <v>29</v>
      </c>
      <c r="G10" s="20"/>
      <c r="H10" s="21">
        <v>232552.58500798806</v>
      </c>
      <c r="I10" s="21">
        <v>31600</v>
      </c>
      <c r="J10" s="21">
        <v>0</v>
      </c>
      <c r="K10" s="21">
        <v>3000</v>
      </c>
      <c r="L10" s="21">
        <v>0</v>
      </c>
      <c r="M10" s="29">
        <v>267152.58500798803</v>
      </c>
    </row>
    <row r="11" spans="1:13" x14ac:dyDescent="0.25">
      <c r="A11" s="587"/>
      <c r="B11" s="589"/>
      <c r="C11" s="591"/>
      <c r="D11" s="6">
        <v>125408</v>
      </c>
      <c r="E11" s="24" t="s">
        <v>30</v>
      </c>
      <c r="F11" s="25" t="s">
        <v>31</v>
      </c>
      <c r="G11" s="26"/>
      <c r="H11" s="27">
        <v>207047.82734406411</v>
      </c>
      <c r="I11" s="27">
        <v>7887.9999999999982</v>
      </c>
      <c r="J11" s="27">
        <v>28000</v>
      </c>
      <c r="K11" s="27">
        <v>5200</v>
      </c>
      <c r="L11" s="27">
        <v>0</v>
      </c>
      <c r="M11" s="28">
        <v>248135.82734406411</v>
      </c>
    </row>
    <row r="12" spans="1:13" ht="30" x14ac:dyDescent="0.25">
      <c r="A12" s="587"/>
      <c r="B12" s="589"/>
      <c r="C12" s="591"/>
      <c r="D12" s="17">
        <v>125413</v>
      </c>
      <c r="E12" s="18" t="s">
        <v>32</v>
      </c>
      <c r="F12" s="19" t="s">
        <v>33</v>
      </c>
      <c r="G12" s="20"/>
      <c r="H12" s="21">
        <v>0</v>
      </c>
      <c r="I12" s="21">
        <v>0</v>
      </c>
      <c r="J12" s="21">
        <v>0</v>
      </c>
      <c r="K12" s="21">
        <v>0</v>
      </c>
      <c r="L12" s="21">
        <v>0</v>
      </c>
      <c r="M12" s="29">
        <v>0</v>
      </c>
    </row>
    <row r="13" spans="1:13" ht="30" x14ac:dyDescent="0.25">
      <c r="A13" s="587"/>
      <c r="B13" s="589"/>
      <c r="C13" s="591"/>
      <c r="D13" s="6">
        <v>125418</v>
      </c>
      <c r="E13" s="24" t="s">
        <v>34</v>
      </c>
      <c r="F13" s="25" t="s">
        <v>35</v>
      </c>
      <c r="G13" s="26"/>
      <c r="H13" s="27">
        <v>0</v>
      </c>
      <c r="I13" s="27">
        <v>0</v>
      </c>
      <c r="J13" s="27">
        <v>0</v>
      </c>
      <c r="K13" s="27">
        <v>0</v>
      </c>
      <c r="L13" s="27">
        <v>0</v>
      </c>
      <c r="M13" s="28">
        <v>0</v>
      </c>
    </row>
    <row r="14" spans="1:13" ht="30" x14ac:dyDescent="0.25">
      <c r="A14" s="587"/>
      <c r="B14" s="589"/>
      <c r="C14" s="591"/>
      <c r="D14" s="17">
        <v>125421</v>
      </c>
      <c r="E14" s="18" t="s">
        <v>36</v>
      </c>
      <c r="F14" s="19" t="s">
        <v>37</v>
      </c>
      <c r="G14" s="20"/>
      <c r="H14" s="21">
        <v>0</v>
      </c>
      <c r="I14" s="21">
        <v>0</v>
      </c>
      <c r="J14" s="21">
        <v>0</v>
      </c>
      <c r="K14" s="21">
        <v>0</v>
      </c>
      <c r="L14" s="21">
        <v>0</v>
      </c>
      <c r="M14" s="29">
        <v>0</v>
      </c>
    </row>
    <row r="15" spans="1:13" x14ac:dyDescent="0.25">
      <c r="A15" s="587"/>
      <c r="B15" s="589"/>
      <c r="C15" s="591"/>
      <c r="D15" s="6">
        <v>125424</v>
      </c>
      <c r="E15" s="24" t="s">
        <v>38</v>
      </c>
      <c r="F15" s="25" t="s">
        <v>39</v>
      </c>
      <c r="G15" s="26"/>
      <c r="H15" s="27">
        <v>437305.57095165789</v>
      </c>
      <c r="I15" s="27">
        <v>52328</v>
      </c>
      <c r="J15" s="27">
        <v>84000</v>
      </c>
      <c r="K15" s="27">
        <v>26320</v>
      </c>
      <c r="L15" s="27">
        <v>0</v>
      </c>
      <c r="M15" s="28">
        <v>599953.57095165784</v>
      </c>
    </row>
    <row r="16" spans="1:13" x14ac:dyDescent="0.25">
      <c r="A16" s="587"/>
      <c r="B16" s="589"/>
      <c r="C16" s="591"/>
      <c r="D16" s="17">
        <v>125427</v>
      </c>
      <c r="E16" s="18" t="s">
        <v>40</v>
      </c>
      <c r="F16" s="19" t="s">
        <v>41</v>
      </c>
      <c r="G16" s="20"/>
      <c r="H16" s="21">
        <v>0</v>
      </c>
      <c r="I16" s="21">
        <v>0</v>
      </c>
      <c r="J16" s="21">
        <v>0</v>
      </c>
      <c r="K16" s="21">
        <v>0</v>
      </c>
      <c r="L16" s="21">
        <v>0</v>
      </c>
      <c r="M16" s="29">
        <v>0</v>
      </c>
    </row>
    <row r="17" spans="1:13" x14ac:dyDescent="0.25">
      <c r="A17" s="587"/>
      <c r="B17" s="589"/>
      <c r="C17" s="591"/>
      <c r="D17" s="6">
        <v>125432</v>
      </c>
      <c r="E17" s="24" t="s">
        <v>42</v>
      </c>
      <c r="F17" s="25" t="s">
        <v>43</v>
      </c>
      <c r="G17" s="26"/>
      <c r="H17" s="27">
        <v>365877.85029773175</v>
      </c>
      <c r="I17" s="27">
        <v>4670</v>
      </c>
      <c r="J17" s="27">
        <v>0</v>
      </c>
      <c r="K17" s="27">
        <v>0</v>
      </c>
      <c r="L17" s="27">
        <v>0</v>
      </c>
      <c r="M17" s="28">
        <v>370547.85029773175</v>
      </c>
    </row>
    <row r="18" spans="1:13" ht="30" x14ac:dyDescent="0.25">
      <c r="A18" s="587"/>
      <c r="B18" s="589"/>
      <c r="C18" s="591"/>
      <c r="D18" s="17">
        <v>125437</v>
      </c>
      <c r="E18" s="18" t="s">
        <v>44</v>
      </c>
      <c r="F18" s="19" t="s">
        <v>45</v>
      </c>
      <c r="G18" s="20"/>
      <c r="H18" s="21">
        <v>24255</v>
      </c>
      <c r="I18" s="21">
        <v>15362.666666666668</v>
      </c>
      <c r="J18" s="21">
        <v>0</v>
      </c>
      <c r="K18" s="21">
        <v>0</v>
      </c>
      <c r="L18" s="21">
        <v>0</v>
      </c>
      <c r="M18" s="29">
        <v>39617.666666666672</v>
      </c>
    </row>
    <row r="19" spans="1:13" x14ac:dyDescent="0.25">
      <c r="A19" s="587"/>
      <c r="B19" s="589"/>
      <c r="C19" s="591"/>
      <c r="D19" s="17">
        <v>125440</v>
      </c>
      <c r="E19" s="18" t="s">
        <v>46</v>
      </c>
      <c r="F19" s="19" t="s">
        <v>47</v>
      </c>
      <c r="G19" s="20"/>
      <c r="H19" s="21">
        <v>137445</v>
      </c>
      <c r="I19" s="21">
        <v>3950</v>
      </c>
      <c r="J19" s="21">
        <v>6000</v>
      </c>
      <c r="K19" s="21">
        <v>6000</v>
      </c>
      <c r="L19" s="21">
        <v>0</v>
      </c>
      <c r="M19" s="29">
        <v>153395</v>
      </c>
    </row>
    <row r="20" spans="1:13" x14ac:dyDescent="0.25">
      <c r="A20" s="587"/>
      <c r="B20" s="589"/>
      <c r="C20" s="591"/>
      <c r="D20" s="6">
        <v>125443</v>
      </c>
      <c r="E20" s="24" t="s">
        <v>48</v>
      </c>
      <c r="F20" s="25" t="s">
        <v>49</v>
      </c>
      <c r="G20" s="26"/>
      <c r="H20" s="27">
        <v>128595.23332062036</v>
      </c>
      <c r="I20" s="27">
        <v>0</v>
      </c>
      <c r="J20" s="27">
        <v>0</v>
      </c>
      <c r="K20" s="27">
        <v>0</v>
      </c>
      <c r="L20" s="27">
        <v>0</v>
      </c>
      <c r="M20" s="28">
        <v>128595.23332062036</v>
      </c>
    </row>
    <row r="21" spans="1:13" x14ac:dyDescent="0.25">
      <c r="A21" s="587"/>
      <c r="B21" s="589"/>
      <c r="C21" s="30" t="str">
        <f>+C4&amp;" Total"</f>
        <v>1.1.1 Raising Stakeholder Awareness of ICANN Worldwide Total</v>
      </c>
      <c r="D21" s="31"/>
      <c r="E21" s="32"/>
      <c r="F21" s="33"/>
      <c r="G21" s="34">
        <v>14.6</v>
      </c>
      <c r="H21" s="35">
        <v>2391992.9491527625</v>
      </c>
      <c r="I21" s="35">
        <v>206282.66666666666</v>
      </c>
      <c r="J21" s="35">
        <v>800000</v>
      </c>
      <c r="K21" s="35">
        <v>187985</v>
      </c>
      <c r="L21" s="35">
        <v>0</v>
      </c>
      <c r="M21" s="36">
        <v>3586260.615819429</v>
      </c>
    </row>
    <row r="22" spans="1:13" ht="60" x14ac:dyDescent="0.25">
      <c r="A22" s="587"/>
      <c r="B22" s="589"/>
      <c r="C22" s="507" t="s">
        <v>50</v>
      </c>
      <c r="D22" s="6">
        <v>124659</v>
      </c>
      <c r="E22" s="24" t="s">
        <v>51</v>
      </c>
      <c r="F22" s="25" t="s">
        <v>52</v>
      </c>
      <c r="G22" s="26"/>
      <c r="H22" s="37">
        <v>926251.41616385174</v>
      </c>
      <c r="I22" s="37">
        <v>128023.66666666666</v>
      </c>
      <c r="J22" s="37">
        <v>0</v>
      </c>
      <c r="K22" s="37">
        <v>97600</v>
      </c>
      <c r="L22" s="37">
        <v>0</v>
      </c>
      <c r="M22" s="38">
        <v>1151875.0828305185</v>
      </c>
    </row>
    <row r="23" spans="1:13" x14ac:dyDescent="0.25">
      <c r="A23" s="587"/>
      <c r="B23" s="589"/>
      <c r="C23" s="30" t="str">
        <f>+C22&amp;" Total"</f>
        <v>1.1.2 Engagement Planning Total</v>
      </c>
      <c r="D23" s="31"/>
      <c r="E23" s="32"/>
      <c r="F23" s="33"/>
      <c r="G23" s="34">
        <v>4.5</v>
      </c>
      <c r="H23" s="35">
        <v>926251.41616385174</v>
      </c>
      <c r="I23" s="35">
        <v>128023.66666666666</v>
      </c>
      <c r="J23" s="35">
        <v>0</v>
      </c>
      <c r="K23" s="35">
        <v>97600</v>
      </c>
      <c r="L23" s="35">
        <v>0</v>
      </c>
      <c r="M23" s="36">
        <v>1151875.0828305185</v>
      </c>
    </row>
    <row r="24" spans="1:13" ht="30" x14ac:dyDescent="0.25">
      <c r="A24" s="587"/>
      <c r="B24" s="589"/>
      <c r="C24" s="592" t="s">
        <v>53</v>
      </c>
      <c r="D24" s="6">
        <v>124216</v>
      </c>
      <c r="E24" s="24" t="s">
        <v>54</v>
      </c>
      <c r="F24" s="25" t="s">
        <v>55</v>
      </c>
      <c r="G24" s="26"/>
      <c r="H24" s="27">
        <v>754677.04899157013</v>
      </c>
      <c r="I24" s="27">
        <v>0</v>
      </c>
      <c r="J24" s="27">
        <v>2844000</v>
      </c>
      <c r="K24" s="27">
        <v>0</v>
      </c>
      <c r="L24" s="27">
        <v>0</v>
      </c>
      <c r="M24" s="28">
        <v>3598677.0489915702</v>
      </c>
    </row>
    <row r="25" spans="1:13" ht="75" x14ac:dyDescent="0.25">
      <c r="A25" s="587"/>
      <c r="B25" s="589"/>
      <c r="C25" s="592"/>
      <c r="D25" s="17">
        <v>124260</v>
      </c>
      <c r="E25" s="18" t="s">
        <v>56</v>
      </c>
      <c r="F25" s="19" t="s">
        <v>57</v>
      </c>
      <c r="G25" s="20"/>
      <c r="H25" s="21">
        <v>0</v>
      </c>
      <c r="I25" s="21">
        <v>0</v>
      </c>
      <c r="J25" s="21">
        <v>0</v>
      </c>
      <c r="K25" s="21">
        <v>26400</v>
      </c>
      <c r="L25" s="21">
        <v>0</v>
      </c>
      <c r="M25" s="29">
        <v>26400</v>
      </c>
    </row>
    <row r="26" spans="1:13" ht="75" x14ac:dyDescent="0.25">
      <c r="A26" s="587"/>
      <c r="B26" s="589"/>
      <c r="C26" s="592"/>
      <c r="D26" s="6">
        <v>124261</v>
      </c>
      <c r="E26" s="24" t="s">
        <v>58</v>
      </c>
      <c r="F26" s="25" t="s">
        <v>59</v>
      </c>
      <c r="G26" s="26"/>
      <c r="H26" s="27">
        <v>0</v>
      </c>
      <c r="I26" s="27">
        <v>0</v>
      </c>
      <c r="J26" s="27">
        <v>0</v>
      </c>
      <c r="K26" s="27">
        <v>0</v>
      </c>
      <c r="L26" s="27">
        <v>0</v>
      </c>
      <c r="M26" s="28">
        <v>0</v>
      </c>
    </row>
    <row r="27" spans="1:13" ht="120" x14ac:dyDescent="0.25">
      <c r="A27" s="587"/>
      <c r="B27" s="589"/>
      <c r="C27" s="592"/>
      <c r="D27" s="17">
        <v>124262</v>
      </c>
      <c r="E27" s="18" t="s">
        <v>60</v>
      </c>
      <c r="F27" s="19" t="s">
        <v>61</v>
      </c>
      <c r="G27" s="20"/>
      <c r="H27" s="21">
        <v>0</v>
      </c>
      <c r="I27" s="21">
        <v>61040</v>
      </c>
      <c r="J27" s="21">
        <v>0</v>
      </c>
      <c r="K27" s="21">
        <v>0</v>
      </c>
      <c r="L27" s="21">
        <v>0</v>
      </c>
      <c r="M27" s="29">
        <v>61040</v>
      </c>
    </row>
    <row r="28" spans="1:13" ht="90" x14ac:dyDescent="0.25">
      <c r="A28" s="587"/>
      <c r="B28" s="589"/>
      <c r="C28" s="592"/>
      <c r="D28" s="6">
        <v>124263</v>
      </c>
      <c r="E28" s="24" t="s">
        <v>62</v>
      </c>
      <c r="F28" s="25" t="s">
        <v>63</v>
      </c>
      <c r="G28" s="26"/>
      <c r="H28" s="27">
        <v>0</v>
      </c>
      <c r="I28" s="27">
        <v>0</v>
      </c>
      <c r="J28" s="27">
        <v>530000</v>
      </c>
      <c r="K28" s="27">
        <v>45000</v>
      </c>
      <c r="L28" s="27">
        <v>0</v>
      </c>
      <c r="M28" s="28">
        <v>575000</v>
      </c>
    </row>
    <row r="29" spans="1:13" ht="30" x14ac:dyDescent="0.25">
      <c r="A29" s="587"/>
      <c r="B29" s="589"/>
      <c r="C29" s="592"/>
      <c r="D29" s="17">
        <v>124264</v>
      </c>
      <c r="E29" s="18" t="s">
        <v>64</v>
      </c>
      <c r="F29" s="19" t="s">
        <v>65</v>
      </c>
      <c r="G29" s="20"/>
      <c r="H29" s="21">
        <v>0</v>
      </c>
      <c r="I29" s="21">
        <v>0</v>
      </c>
      <c r="J29" s="21">
        <v>300000</v>
      </c>
      <c r="K29" s="21">
        <v>0</v>
      </c>
      <c r="L29" s="21">
        <v>0</v>
      </c>
      <c r="M29" s="29">
        <v>300000</v>
      </c>
    </row>
    <row r="30" spans="1:13" x14ac:dyDescent="0.25">
      <c r="A30" s="587"/>
      <c r="B30" s="589"/>
      <c r="C30" s="30" t="str">
        <f>+C24&amp;" Total"</f>
        <v>1.1.3 Language Services Total</v>
      </c>
      <c r="D30" s="31"/>
      <c r="E30" s="32"/>
      <c r="F30" s="33"/>
      <c r="G30" s="34">
        <v>7</v>
      </c>
      <c r="H30" s="39">
        <v>754677.04899157013</v>
      </c>
      <c r="I30" s="39">
        <v>61040</v>
      </c>
      <c r="J30" s="39">
        <v>3674000</v>
      </c>
      <c r="K30" s="39">
        <v>71400</v>
      </c>
      <c r="L30" s="39">
        <v>0</v>
      </c>
      <c r="M30" s="39">
        <v>4561117.0489915702</v>
      </c>
    </row>
    <row r="31" spans="1:13" ht="15.75" thickBot="1" x14ac:dyDescent="0.3">
      <c r="A31" s="587"/>
      <c r="B31" s="40" t="s">
        <v>66</v>
      </c>
      <c r="C31" s="41"/>
      <c r="D31" s="42"/>
      <c r="E31" s="43"/>
      <c r="F31" s="44"/>
      <c r="G31" s="45">
        <v>26.1</v>
      </c>
      <c r="H31" s="46">
        <v>4072921.4143081848</v>
      </c>
      <c r="I31" s="46">
        <v>395346.33333333331</v>
      </c>
      <c r="J31" s="46">
        <v>4474000</v>
      </c>
      <c r="K31" s="46">
        <v>356985</v>
      </c>
      <c r="L31" s="46">
        <v>0</v>
      </c>
      <c r="M31" s="47">
        <v>9299252.7476415187</v>
      </c>
    </row>
    <row r="32" spans="1:13" x14ac:dyDescent="0.25">
      <c r="A32" s="587"/>
      <c r="B32" s="588" t="s">
        <v>67</v>
      </c>
      <c r="C32" s="593" t="s">
        <v>68</v>
      </c>
      <c r="D32" s="17">
        <v>124668</v>
      </c>
      <c r="E32" s="18" t="s">
        <v>69</v>
      </c>
      <c r="F32" s="19" t="s">
        <v>70</v>
      </c>
      <c r="G32" s="20"/>
      <c r="H32" s="21">
        <v>785357.55378948885</v>
      </c>
      <c r="I32" s="21">
        <v>252850.99999999997</v>
      </c>
      <c r="J32" s="21">
        <v>28272</v>
      </c>
      <c r="K32" s="21">
        <v>198439.96000000002</v>
      </c>
      <c r="L32" s="21">
        <v>0</v>
      </c>
      <c r="M32" s="29">
        <v>1264920.5137894889</v>
      </c>
    </row>
    <row r="33" spans="1:13" x14ac:dyDescent="0.25">
      <c r="A33" s="587"/>
      <c r="B33" s="589"/>
      <c r="C33" s="592"/>
      <c r="D33" s="48">
        <v>124873</v>
      </c>
      <c r="E33" s="49" t="s">
        <v>71</v>
      </c>
      <c r="F33" s="50" t="s">
        <v>72</v>
      </c>
      <c r="G33" s="51"/>
      <c r="H33" s="52">
        <v>478252.152</v>
      </c>
      <c r="I33" s="52">
        <v>116198</v>
      </c>
      <c r="J33" s="52">
        <v>0</v>
      </c>
      <c r="K33" s="52">
        <v>80000</v>
      </c>
      <c r="L33" s="52">
        <v>0</v>
      </c>
      <c r="M33" s="53">
        <v>674450.152</v>
      </c>
    </row>
    <row r="34" spans="1:13" x14ac:dyDescent="0.25">
      <c r="A34" s="587"/>
      <c r="B34" s="589"/>
      <c r="C34" s="592"/>
      <c r="D34" s="17">
        <v>124933</v>
      </c>
      <c r="E34" s="18" t="s">
        <v>73</v>
      </c>
      <c r="F34" s="19" t="s">
        <v>74</v>
      </c>
      <c r="G34" s="20"/>
      <c r="H34" s="21">
        <v>849820.07069724728</v>
      </c>
      <c r="I34" s="21">
        <v>117251.66666666666</v>
      </c>
      <c r="J34" s="21">
        <v>46000</v>
      </c>
      <c r="K34" s="21">
        <v>0</v>
      </c>
      <c r="L34" s="21">
        <v>0</v>
      </c>
      <c r="M34" s="29">
        <v>1013071.7373639139</v>
      </c>
    </row>
    <row r="35" spans="1:13" x14ac:dyDescent="0.25">
      <c r="A35" s="587"/>
      <c r="B35" s="589"/>
      <c r="C35" s="592"/>
      <c r="D35" s="48">
        <v>124934</v>
      </c>
      <c r="E35" s="49" t="s">
        <v>75</v>
      </c>
      <c r="F35" s="50" t="s">
        <v>76</v>
      </c>
      <c r="G35" s="51"/>
      <c r="H35" s="52">
        <v>210733.87781250002</v>
      </c>
      <c r="I35" s="52">
        <v>106506.66666666667</v>
      </c>
      <c r="J35" s="52">
        <v>0</v>
      </c>
      <c r="K35" s="52">
        <v>25000</v>
      </c>
      <c r="L35" s="52">
        <v>0</v>
      </c>
      <c r="M35" s="53">
        <v>342240.54447916668</v>
      </c>
    </row>
    <row r="36" spans="1:13" x14ac:dyDescent="0.25">
      <c r="A36" s="587"/>
      <c r="B36" s="589"/>
      <c r="C36" s="592"/>
      <c r="D36" s="17">
        <v>124937</v>
      </c>
      <c r="E36" s="18" t="s">
        <v>77</v>
      </c>
      <c r="F36" s="19" t="s">
        <v>78</v>
      </c>
      <c r="G36" s="20"/>
      <c r="H36" s="21">
        <v>349457.18400000001</v>
      </c>
      <c r="I36" s="21">
        <v>58012</v>
      </c>
      <c r="J36" s="21">
        <v>40000</v>
      </c>
      <c r="K36" s="21">
        <v>140000</v>
      </c>
      <c r="L36" s="21">
        <v>0</v>
      </c>
      <c r="M36" s="29">
        <v>587469.18400000001</v>
      </c>
    </row>
    <row r="37" spans="1:13" x14ac:dyDescent="0.25">
      <c r="A37" s="587"/>
      <c r="B37" s="589"/>
      <c r="C37" s="592"/>
      <c r="D37" s="48">
        <v>124938</v>
      </c>
      <c r="E37" s="49" t="s">
        <v>79</v>
      </c>
      <c r="F37" s="50" t="s">
        <v>80</v>
      </c>
      <c r="G37" s="51"/>
      <c r="H37" s="52">
        <v>559471.93320946826</v>
      </c>
      <c r="I37" s="52">
        <v>109208.33333333333</v>
      </c>
      <c r="J37" s="52">
        <v>0</v>
      </c>
      <c r="K37" s="52">
        <v>0</v>
      </c>
      <c r="L37" s="52">
        <v>0</v>
      </c>
      <c r="M37" s="53">
        <v>668680.26654280163</v>
      </c>
    </row>
    <row r="38" spans="1:13" x14ac:dyDescent="0.25">
      <c r="A38" s="587"/>
      <c r="B38" s="589"/>
      <c r="C38" s="592"/>
      <c r="D38" s="17">
        <v>124940</v>
      </c>
      <c r="E38" s="18" t="s">
        <v>81</v>
      </c>
      <c r="F38" s="19" t="s">
        <v>82</v>
      </c>
      <c r="G38" s="20"/>
      <c r="H38" s="21">
        <v>299499.14072153997</v>
      </c>
      <c r="I38" s="21">
        <v>39303.333333333328</v>
      </c>
      <c r="J38" s="21">
        <v>6000</v>
      </c>
      <c r="K38" s="21">
        <v>18000</v>
      </c>
      <c r="L38" s="21">
        <v>0</v>
      </c>
      <c r="M38" s="29">
        <v>362802.47405487328</v>
      </c>
    </row>
    <row r="39" spans="1:13" x14ac:dyDescent="0.25">
      <c r="A39" s="587"/>
      <c r="B39" s="589"/>
      <c r="C39" s="592"/>
      <c r="D39" s="48">
        <v>124941</v>
      </c>
      <c r="E39" s="49" t="s">
        <v>83</v>
      </c>
      <c r="F39" s="50" t="s">
        <v>84</v>
      </c>
      <c r="G39" s="51"/>
      <c r="H39" s="52">
        <v>178654.08955908541</v>
      </c>
      <c r="I39" s="52">
        <v>57295</v>
      </c>
      <c r="J39" s="52">
        <v>36500</v>
      </c>
      <c r="K39" s="52">
        <v>0</v>
      </c>
      <c r="L39" s="52">
        <v>0</v>
      </c>
      <c r="M39" s="53">
        <v>272449.08955908543</v>
      </c>
    </row>
    <row r="40" spans="1:13" x14ac:dyDescent="0.25">
      <c r="A40" s="587"/>
      <c r="B40" s="589"/>
      <c r="C40" s="592"/>
      <c r="D40" s="17">
        <v>124945</v>
      </c>
      <c r="E40" s="18" t="s">
        <v>85</v>
      </c>
      <c r="F40" s="19" t="s">
        <v>86</v>
      </c>
      <c r="G40" s="20"/>
      <c r="H40" s="21">
        <v>311682.08235632256</v>
      </c>
      <c r="I40" s="21">
        <v>0</v>
      </c>
      <c r="J40" s="21">
        <v>0</v>
      </c>
      <c r="K40" s="21">
        <v>0</v>
      </c>
      <c r="L40" s="21">
        <v>0</v>
      </c>
      <c r="M40" s="29">
        <v>311682.08235632256</v>
      </c>
    </row>
    <row r="41" spans="1:13" x14ac:dyDescent="0.25">
      <c r="A41" s="587"/>
      <c r="B41" s="589"/>
      <c r="C41" s="592"/>
      <c r="D41" s="48">
        <v>124946</v>
      </c>
      <c r="E41" s="49" t="s">
        <v>87</v>
      </c>
      <c r="F41" s="50" t="s">
        <v>88</v>
      </c>
      <c r="G41" s="51"/>
      <c r="H41" s="52">
        <v>445652.82968053001</v>
      </c>
      <c r="I41" s="52">
        <v>57867.333333333328</v>
      </c>
      <c r="J41" s="52">
        <v>0</v>
      </c>
      <c r="K41" s="52">
        <v>190000</v>
      </c>
      <c r="L41" s="52">
        <v>0</v>
      </c>
      <c r="M41" s="53">
        <v>693520.16301386338</v>
      </c>
    </row>
    <row r="42" spans="1:13" x14ac:dyDescent="0.25">
      <c r="A42" s="587"/>
      <c r="B42" s="589"/>
      <c r="C42" s="592"/>
      <c r="D42" s="17">
        <v>124948</v>
      </c>
      <c r="E42" s="18" t="s">
        <v>89</v>
      </c>
      <c r="F42" s="19" t="s">
        <v>90</v>
      </c>
      <c r="G42" s="20"/>
      <c r="H42" s="21">
        <v>388879.58330621466</v>
      </c>
      <c r="I42" s="21">
        <v>0</v>
      </c>
      <c r="J42" s="21">
        <v>30000</v>
      </c>
      <c r="K42" s="21">
        <v>0</v>
      </c>
      <c r="L42" s="21">
        <v>0</v>
      </c>
      <c r="M42" s="29">
        <v>418879.58330621466</v>
      </c>
    </row>
    <row r="43" spans="1:13" x14ac:dyDescent="0.25">
      <c r="A43" s="587"/>
      <c r="B43" s="589"/>
      <c r="C43" s="592"/>
      <c r="D43" s="48">
        <v>124949</v>
      </c>
      <c r="E43" s="49" t="s">
        <v>91</v>
      </c>
      <c r="F43" s="50" t="s">
        <v>92</v>
      </c>
      <c r="G43" s="51"/>
      <c r="H43" s="52">
        <v>258960.46291403996</v>
      </c>
      <c r="I43" s="52">
        <v>110368</v>
      </c>
      <c r="J43" s="52">
        <v>55000</v>
      </c>
      <c r="K43" s="52">
        <v>10000</v>
      </c>
      <c r="L43" s="52">
        <v>0</v>
      </c>
      <c r="M43" s="53">
        <v>434328.46291403996</v>
      </c>
    </row>
    <row r="44" spans="1:13" x14ac:dyDescent="0.25">
      <c r="A44" s="587"/>
      <c r="B44" s="589"/>
      <c r="C44" s="592"/>
      <c r="D44" s="17">
        <v>124950</v>
      </c>
      <c r="E44" s="18" t="s">
        <v>93</v>
      </c>
      <c r="F44" s="19" t="s">
        <v>94</v>
      </c>
      <c r="G44" s="20"/>
      <c r="H44" s="21">
        <v>47250</v>
      </c>
      <c r="I44" s="21">
        <v>39500</v>
      </c>
      <c r="J44" s="21">
        <v>0</v>
      </c>
      <c r="K44" s="21">
        <v>0</v>
      </c>
      <c r="L44" s="21">
        <v>0</v>
      </c>
      <c r="M44" s="29">
        <v>86750</v>
      </c>
    </row>
    <row r="45" spans="1:13" x14ac:dyDescent="0.25">
      <c r="A45" s="587"/>
      <c r="B45" s="589"/>
      <c r="C45" s="592"/>
      <c r="D45" s="48">
        <v>124951</v>
      </c>
      <c r="E45" s="49" t="s">
        <v>95</v>
      </c>
      <c r="F45" s="50" t="s">
        <v>96</v>
      </c>
      <c r="G45" s="51"/>
      <c r="H45" s="52">
        <v>59551.363186361807</v>
      </c>
      <c r="I45" s="52">
        <v>18280</v>
      </c>
      <c r="J45" s="52">
        <v>20000</v>
      </c>
      <c r="K45" s="52">
        <v>0</v>
      </c>
      <c r="L45" s="52">
        <v>0</v>
      </c>
      <c r="M45" s="53">
        <v>97831.363186361807</v>
      </c>
    </row>
    <row r="46" spans="1:13" x14ac:dyDescent="0.25">
      <c r="A46" s="587"/>
      <c r="B46" s="589"/>
      <c r="C46" s="592"/>
      <c r="D46" s="17">
        <v>124952</v>
      </c>
      <c r="E46" s="18" t="s">
        <v>97</v>
      </c>
      <c r="F46" s="19" t="s">
        <v>98</v>
      </c>
      <c r="G46" s="20"/>
      <c r="H46" s="21">
        <v>226607.89199999993</v>
      </c>
      <c r="I46" s="21">
        <v>0</v>
      </c>
      <c r="J46" s="21">
        <v>20000</v>
      </c>
      <c r="K46" s="21">
        <v>110000</v>
      </c>
      <c r="L46" s="21">
        <v>0</v>
      </c>
      <c r="M46" s="29">
        <v>356607.89199999993</v>
      </c>
    </row>
    <row r="47" spans="1:13" x14ac:dyDescent="0.25">
      <c r="A47" s="587"/>
      <c r="B47" s="589"/>
      <c r="C47" s="592"/>
      <c r="D47" s="48">
        <v>124954</v>
      </c>
      <c r="E47" s="49" t="s">
        <v>99</v>
      </c>
      <c r="F47" s="50" t="s">
        <v>100</v>
      </c>
      <c r="G47" s="51"/>
      <c r="H47" s="52">
        <v>54494.625937499994</v>
      </c>
      <c r="I47" s="52">
        <v>0</v>
      </c>
      <c r="J47" s="52">
        <v>0</v>
      </c>
      <c r="K47" s="52">
        <v>0</v>
      </c>
      <c r="L47" s="52">
        <v>0</v>
      </c>
      <c r="M47" s="53">
        <v>54494.625937499994</v>
      </c>
    </row>
    <row r="48" spans="1:13" x14ac:dyDescent="0.25">
      <c r="A48" s="587"/>
      <c r="B48" s="589"/>
      <c r="C48" s="592"/>
      <c r="D48" s="17">
        <v>125242</v>
      </c>
      <c r="E48" s="18" t="s">
        <v>101</v>
      </c>
      <c r="F48" s="19" t="s">
        <v>102</v>
      </c>
      <c r="G48" s="20"/>
      <c r="H48" s="21">
        <v>56805.84</v>
      </c>
      <c r="I48" s="21">
        <v>21000</v>
      </c>
      <c r="J48" s="21">
        <v>85000</v>
      </c>
      <c r="K48" s="21">
        <v>0</v>
      </c>
      <c r="L48" s="21">
        <v>0</v>
      </c>
      <c r="M48" s="29">
        <v>162805.84</v>
      </c>
    </row>
    <row r="49" spans="1:13" ht="30" x14ac:dyDescent="0.25">
      <c r="A49" s="587"/>
      <c r="B49" s="589"/>
      <c r="C49" s="592"/>
      <c r="D49" s="48">
        <v>128307</v>
      </c>
      <c r="E49" s="49" t="s">
        <v>103</v>
      </c>
      <c r="F49" s="50" t="s">
        <v>104</v>
      </c>
      <c r="G49" s="51"/>
      <c r="H49" s="52">
        <v>0</v>
      </c>
      <c r="I49" s="52">
        <v>152148</v>
      </c>
      <c r="J49" s="52">
        <v>400000</v>
      </c>
      <c r="K49" s="52">
        <v>0</v>
      </c>
      <c r="L49" s="52">
        <v>0</v>
      </c>
      <c r="M49" s="53">
        <v>552148</v>
      </c>
    </row>
    <row r="50" spans="1:13" x14ac:dyDescent="0.25">
      <c r="A50" s="587"/>
      <c r="B50" s="589"/>
      <c r="C50" s="30" t="str">
        <f>+C32&amp;" Total"</f>
        <v>1.2.1 Engage Stakeholders Regionally Total</v>
      </c>
      <c r="D50" s="31"/>
      <c r="E50" s="32"/>
      <c r="F50" s="33"/>
      <c r="G50" s="34">
        <v>30.5</v>
      </c>
      <c r="H50" s="39">
        <v>5561130.6811702987</v>
      </c>
      <c r="I50" s="39">
        <v>1255789.3333333335</v>
      </c>
      <c r="J50" s="39">
        <v>766772</v>
      </c>
      <c r="K50" s="39">
        <v>771439.96</v>
      </c>
      <c r="L50" s="39">
        <v>0</v>
      </c>
      <c r="M50" s="54">
        <v>8355131.9745036326</v>
      </c>
    </row>
    <row r="51" spans="1:13" x14ac:dyDescent="0.25">
      <c r="A51" s="587"/>
      <c r="B51" s="589"/>
      <c r="C51" s="592" t="s">
        <v>105</v>
      </c>
      <c r="D51" s="6">
        <v>111814</v>
      </c>
      <c r="E51" s="24" t="s">
        <v>106</v>
      </c>
      <c r="F51" s="25" t="s">
        <v>107</v>
      </c>
      <c r="G51" s="26"/>
      <c r="H51" s="27">
        <v>172642.31305164381</v>
      </c>
      <c r="I51" s="27">
        <v>0</v>
      </c>
      <c r="J51" s="27">
        <v>0</v>
      </c>
      <c r="K51" s="27">
        <v>0</v>
      </c>
      <c r="L51" s="27">
        <v>0</v>
      </c>
      <c r="M51" s="28">
        <v>172642.31305164381</v>
      </c>
    </row>
    <row r="52" spans="1:13" x14ac:dyDescent="0.25">
      <c r="A52" s="587"/>
      <c r="B52" s="589"/>
      <c r="C52" s="592"/>
      <c r="D52" s="17">
        <v>124306</v>
      </c>
      <c r="E52" s="18" t="s">
        <v>108</v>
      </c>
      <c r="F52" s="18" t="s">
        <v>109</v>
      </c>
      <c r="G52" s="20"/>
      <c r="H52" s="21">
        <v>417375</v>
      </c>
      <c r="I52" s="21">
        <v>108467</v>
      </c>
      <c r="J52" s="21">
        <v>33000</v>
      </c>
      <c r="K52" s="21">
        <v>65800</v>
      </c>
      <c r="L52" s="21">
        <v>0</v>
      </c>
      <c r="M52" s="29">
        <v>624642</v>
      </c>
    </row>
    <row r="53" spans="1:13" ht="30" x14ac:dyDescent="0.25">
      <c r="A53" s="587"/>
      <c r="B53" s="589"/>
      <c r="C53" s="592"/>
      <c r="D53" s="6">
        <v>124307</v>
      </c>
      <c r="E53" s="24" t="s">
        <v>110</v>
      </c>
      <c r="F53" s="24" t="s">
        <v>111</v>
      </c>
      <c r="G53" s="26"/>
      <c r="H53" s="27">
        <v>420061.49345471006</v>
      </c>
      <c r="I53" s="27">
        <v>0</v>
      </c>
      <c r="J53" s="27">
        <v>63300</v>
      </c>
      <c r="K53" s="27">
        <v>0</v>
      </c>
      <c r="L53" s="27">
        <v>0</v>
      </c>
      <c r="M53" s="28">
        <v>483361.49345471006</v>
      </c>
    </row>
    <row r="54" spans="1:13" ht="30" x14ac:dyDescent="0.25">
      <c r="A54" s="587"/>
      <c r="B54" s="589"/>
      <c r="C54" s="592"/>
      <c r="D54" s="17">
        <v>124308</v>
      </c>
      <c r="E54" s="18" t="s">
        <v>112</v>
      </c>
      <c r="F54" s="18" t="s">
        <v>113</v>
      </c>
      <c r="G54" s="20"/>
      <c r="H54" s="21">
        <v>271127.63837499998</v>
      </c>
      <c r="I54" s="21">
        <v>0</v>
      </c>
      <c r="J54" s="21">
        <v>127000</v>
      </c>
      <c r="K54" s="21">
        <v>0</v>
      </c>
      <c r="L54" s="21">
        <v>0</v>
      </c>
      <c r="M54" s="29">
        <v>398127.63837499998</v>
      </c>
    </row>
    <row r="55" spans="1:13" x14ac:dyDescent="0.25">
      <c r="A55" s="587"/>
      <c r="B55" s="589"/>
      <c r="C55" s="30" t="str">
        <f>+C51&amp;" Total"</f>
        <v>1.2.2 Broadcast and Engage with Global Stakeholders Total</v>
      </c>
      <c r="D55" s="31"/>
      <c r="E55" s="32"/>
      <c r="F55" s="33"/>
      <c r="G55" s="34">
        <v>5.75</v>
      </c>
      <c r="H55" s="39">
        <v>1281206.444881354</v>
      </c>
      <c r="I55" s="39">
        <v>108467</v>
      </c>
      <c r="J55" s="39">
        <v>223300</v>
      </c>
      <c r="K55" s="39">
        <v>65800</v>
      </c>
      <c r="L55" s="39">
        <v>0</v>
      </c>
      <c r="M55" s="54">
        <v>1678773.444881354</v>
      </c>
    </row>
    <row r="56" spans="1:13" ht="15.75" thickBot="1" x14ac:dyDescent="0.3">
      <c r="A56" s="587"/>
      <c r="B56" s="40" t="str">
        <f>+B32&amp;" Total"</f>
        <v>1.2 Bring ICANN to the world by creating a balanced and proactive approach to regional engagement with stakeholders Total</v>
      </c>
      <c r="C56" s="41"/>
      <c r="D56" s="42"/>
      <c r="E56" s="43"/>
      <c r="F56" s="44"/>
      <c r="G56" s="45">
        <v>36.25</v>
      </c>
      <c r="H56" s="46">
        <v>6842337.1260516532</v>
      </c>
      <c r="I56" s="46">
        <v>1364256.3333333335</v>
      </c>
      <c r="J56" s="46">
        <v>990072</v>
      </c>
      <c r="K56" s="46">
        <v>837239.96</v>
      </c>
      <c r="L56" s="46">
        <v>0</v>
      </c>
      <c r="M56" s="47">
        <v>10033905.419384986</v>
      </c>
    </row>
    <row r="57" spans="1:13" ht="30" x14ac:dyDescent="0.25">
      <c r="A57" s="587"/>
      <c r="B57" s="588" t="s">
        <v>114</v>
      </c>
      <c r="C57" s="593" t="s">
        <v>115</v>
      </c>
      <c r="D57" s="6">
        <v>10957</v>
      </c>
      <c r="E57" s="24" t="s">
        <v>116</v>
      </c>
      <c r="F57" s="25" t="s">
        <v>117</v>
      </c>
      <c r="G57" s="55"/>
      <c r="H57" s="56">
        <v>0</v>
      </c>
      <c r="I57" s="56">
        <v>0</v>
      </c>
      <c r="J57" s="56">
        <v>0</v>
      </c>
      <c r="K57" s="56">
        <v>0</v>
      </c>
      <c r="L57" s="56">
        <v>0</v>
      </c>
      <c r="M57" s="57">
        <v>0</v>
      </c>
    </row>
    <row r="58" spans="1:13" ht="120" x14ac:dyDescent="0.25">
      <c r="A58" s="587"/>
      <c r="B58" s="589"/>
      <c r="C58" s="592"/>
      <c r="D58" s="17">
        <v>10966</v>
      </c>
      <c r="E58" s="18" t="s">
        <v>118</v>
      </c>
      <c r="F58" s="19" t="s">
        <v>119</v>
      </c>
      <c r="G58" s="20"/>
      <c r="H58" s="21">
        <v>0</v>
      </c>
      <c r="I58" s="21">
        <v>0</v>
      </c>
      <c r="J58" s="21">
        <v>0</v>
      </c>
      <c r="K58" s="21">
        <v>0</v>
      </c>
      <c r="L58" s="21">
        <v>0</v>
      </c>
      <c r="M58" s="29">
        <v>0</v>
      </c>
    </row>
    <row r="59" spans="1:13" x14ac:dyDescent="0.25">
      <c r="A59" s="587"/>
      <c r="B59" s="589"/>
      <c r="C59" s="592"/>
      <c r="D59" s="6">
        <v>19908</v>
      </c>
      <c r="E59" s="24" t="s">
        <v>120</v>
      </c>
      <c r="F59" s="25" t="s">
        <v>121</v>
      </c>
      <c r="G59" s="26"/>
      <c r="H59" s="27">
        <v>0</v>
      </c>
      <c r="I59" s="27">
        <v>0</v>
      </c>
      <c r="J59" s="27">
        <v>0</v>
      </c>
      <c r="K59" s="27">
        <v>0</v>
      </c>
      <c r="L59" s="27">
        <v>0</v>
      </c>
      <c r="M59" s="28">
        <v>0</v>
      </c>
    </row>
    <row r="60" spans="1:13" ht="105" x14ac:dyDescent="0.25">
      <c r="A60" s="587"/>
      <c r="B60" s="589"/>
      <c r="C60" s="592"/>
      <c r="D60" s="17">
        <v>19955</v>
      </c>
      <c r="E60" s="18" t="s">
        <v>122</v>
      </c>
      <c r="F60" s="19" t="s">
        <v>123</v>
      </c>
      <c r="G60" s="20"/>
      <c r="H60" s="21">
        <v>0</v>
      </c>
      <c r="I60" s="21">
        <v>0</v>
      </c>
      <c r="J60" s="21">
        <v>0</v>
      </c>
      <c r="K60" s="21">
        <v>0</v>
      </c>
      <c r="L60" s="21">
        <v>0</v>
      </c>
      <c r="M60" s="29">
        <v>0</v>
      </c>
    </row>
    <row r="61" spans="1:13" ht="75" x14ac:dyDescent="0.25">
      <c r="A61" s="587"/>
      <c r="B61" s="589"/>
      <c r="C61" s="592"/>
      <c r="D61" s="6">
        <v>19957</v>
      </c>
      <c r="E61" s="24" t="s">
        <v>124</v>
      </c>
      <c r="F61" s="25" t="s">
        <v>125</v>
      </c>
      <c r="G61" s="26"/>
      <c r="H61" s="27">
        <v>0</v>
      </c>
      <c r="I61" s="27">
        <v>0</v>
      </c>
      <c r="J61" s="27">
        <v>0</v>
      </c>
      <c r="K61" s="27">
        <v>0</v>
      </c>
      <c r="L61" s="27">
        <v>0</v>
      </c>
      <c r="M61" s="28">
        <v>0</v>
      </c>
    </row>
    <row r="62" spans="1:13" ht="210" x14ac:dyDescent="0.25">
      <c r="A62" s="587"/>
      <c r="B62" s="589"/>
      <c r="C62" s="592"/>
      <c r="D62" s="17">
        <v>19958</v>
      </c>
      <c r="E62" s="18" t="s">
        <v>126</v>
      </c>
      <c r="F62" s="19" t="s">
        <v>127</v>
      </c>
      <c r="G62" s="20"/>
      <c r="H62" s="21">
        <v>0</v>
      </c>
      <c r="I62" s="21">
        <v>0</v>
      </c>
      <c r="J62" s="21">
        <v>0</v>
      </c>
      <c r="K62" s="21">
        <v>0</v>
      </c>
      <c r="L62" s="21">
        <v>0</v>
      </c>
      <c r="M62" s="29">
        <v>0</v>
      </c>
    </row>
    <row r="63" spans="1:13" ht="225" x14ac:dyDescent="0.25">
      <c r="A63" s="587"/>
      <c r="B63" s="589"/>
      <c r="C63" s="592"/>
      <c r="D63" s="6">
        <v>19961</v>
      </c>
      <c r="E63" s="24" t="s">
        <v>128</v>
      </c>
      <c r="F63" s="25" t="s">
        <v>129</v>
      </c>
      <c r="G63" s="26"/>
      <c r="H63" s="27">
        <v>0</v>
      </c>
      <c r="I63" s="27">
        <v>0</v>
      </c>
      <c r="J63" s="27">
        <v>0</v>
      </c>
      <c r="K63" s="27">
        <v>0</v>
      </c>
      <c r="L63" s="27">
        <v>0</v>
      </c>
      <c r="M63" s="28">
        <v>0</v>
      </c>
    </row>
    <row r="64" spans="1:13" ht="150" x14ac:dyDescent="0.25">
      <c r="A64" s="587"/>
      <c r="B64" s="589"/>
      <c r="C64" s="592"/>
      <c r="D64" s="17">
        <v>20184</v>
      </c>
      <c r="E64" s="18" t="s">
        <v>130</v>
      </c>
      <c r="F64" s="19" t="s">
        <v>131</v>
      </c>
      <c r="G64" s="20"/>
      <c r="H64" s="21">
        <v>0</v>
      </c>
      <c r="I64" s="21">
        <v>0</v>
      </c>
      <c r="J64" s="21">
        <v>0</v>
      </c>
      <c r="K64" s="21">
        <v>0</v>
      </c>
      <c r="L64" s="21">
        <v>0</v>
      </c>
      <c r="M64" s="29">
        <v>0</v>
      </c>
    </row>
    <row r="65" spans="1:13" ht="75" x14ac:dyDescent="0.25">
      <c r="A65" s="587"/>
      <c r="B65" s="589"/>
      <c r="C65" s="592"/>
      <c r="D65" s="6">
        <v>25916</v>
      </c>
      <c r="E65" s="24" t="s">
        <v>132</v>
      </c>
      <c r="F65" s="25" t="s">
        <v>133</v>
      </c>
      <c r="G65" s="26"/>
      <c r="H65" s="27">
        <v>0</v>
      </c>
      <c r="I65" s="27">
        <v>0</v>
      </c>
      <c r="J65" s="27">
        <v>0</v>
      </c>
      <c r="K65" s="27">
        <v>0</v>
      </c>
      <c r="L65" s="27">
        <v>0</v>
      </c>
      <c r="M65" s="28">
        <v>0</v>
      </c>
    </row>
    <row r="66" spans="1:13" ht="90" x14ac:dyDescent="0.25">
      <c r="A66" s="587"/>
      <c r="B66" s="589"/>
      <c r="C66" s="592"/>
      <c r="D66" s="17">
        <v>27652</v>
      </c>
      <c r="E66" s="18" t="s">
        <v>134</v>
      </c>
      <c r="F66" s="19" t="s">
        <v>135</v>
      </c>
      <c r="G66" s="20"/>
      <c r="H66" s="21">
        <v>0</v>
      </c>
      <c r="I66" s="21">
        <v>0</v>
      </c>
      <c r="J66" s="21">
        <v>0</v>
      </c>
      <c r="K66" s="21">
        <v>0</v>
      </c>
      <c r="L66" s="21">
        <v>0</v>
      </c>
      <c r="M66" s="29">
        <v>0</v>
      </c>
    </row>
    <row r="67" spans="1:13" ht="30" x14ac:dyDescent="0.25">
      <c r="A67" s="587"/>
      <c r="B67" s="589"/>
      <c r="C67" s="592"/>
      <c r="D67" s="6">
        <v>30250</v>
      </c>
      <c r="E67" s="24" t="s">
        <v>136</v>
      </c>
      <c r="F67" s="25" t="s">
        <v>137</v>
      </c>
      <c r="G67" s="26"/>
      <c r="H67" s="27">
        <v>0</v>
      </c>
      <c r="I67" s="27">
        <v>0</v>
      </c>
      <c r="J67" s="27">
        <v>0</v>
      </c>
      <c r="K67" s="27">
        <v>0</v>
      </c>
      <c r="L67" s="27">
        <v>0</v>
      </c>
      <c r="M67" s="28">
        <v>0</v>
      </c>
    </row>
    <row r="68" spans="1:13" ht="90" x14ac:dyDescent="0.25">
      <c r="A68" s="587"/>
      <c r="B68" s="589"/>
      <c r="C68" s="592"/>
      <c r="D68" s="17">
        <v>31423</v>
      </c>
      <c r="E68" s="18" t="s">
        <v>138</v>
      </c>
      <c r="F68" s="19" t="s">
        <v>139</v>
      </c>
      <c r="G68" s="20"/>
      <c r="H68" s="21">
        <v>0</v>
      </c>
      <c r="I68" s="21">
        <v>0</v>
      </c>
      <c r="J68" s="21">
        <v>0</v>
      </c>
      <c r="K68" s="21">
        <v>0</v>
      </c>
      <c r="L68" s="21">
        <v>0</v>
      </c>
      <c r="M68" s="29">
        <v>0</v>
      </c>
    </row>
    <row r="69" spans="1:13" x14ac:dyDescent="0.25">
      <c r="A69" s="587"/>
      <c r="B69" s="589"/>
      <c r="C69" s="592"/>
      <c r="D69" s="6">
        <v>31438</v>
      </c>
      <c r="E69" s="24" t="s">
        <v>140</v>
      </c>
      <c r="F69" s="25" t="s">
        <v>141</v>
      </c>
      <c r="G69" s="26"/>
      <c r="H69" s="27">
        <v>0</v>
      </c>
      <c r="I69" s="27">
        <v>0</v>
      </c>
      <c r="J69" s="27">
        <v>36000</v>
      </c>
      <c r="K69" s="27">
        <v>0</v>
      </c>
      <c r="L69" s="27">
        <v>0</v>
      </c>
      <c r="M69" s="28">
        <v>36000</v>
      </c>
    </row>
    <row r="70" spans="1:13" ht="75" x14ac:dyDescent="0.25">
      <c r="A70" s="587"/>
      <c r="B70" s="589"/>
      <c r="C70" s="592"/>
      <c r="D70" s="17">
        <v>31559</v>
      </c>
      <c r="E70" s="18" t="s">
        <v>142</v>
      </c>
      <c r="F70" s="19" t="s">
        <v>143</v>
      </c>
      <c r="G70" s="20"/>
      <c r="H70" s="21">
        <v>0</v>
      </c>
      <c r="I70" s="21">
        <v>0</v>
      </c>
      <c r="J70" s="21">
        <v>0</v>
      </c>
      <c r="K70" s="21">
        <v>0</v>
      </c>
      <c r="L70" s="21">
        <v>0</v>
      </c>
      <c r="M70" s="29">
        <v>0</v>
      </c>
    </row>
    <row r="71" spans="1:13" x14ac:dyDescent="0.25">
      <c r="A71" s="587"/>
      <c r="B71" s="589"/>
      <c r="C71" s="592"/>
      <c r="D71" s="6">
        <v>31573</v>
      </c>
      <c r="E71" s="24" t="s">
        <v>144</v>
      </c>
      <c r="F71" s="25" t="s">
        <v>145</v>
      </c>
      <c r="G71" s="26"/>
      <c r="H71" s="27">
        <v>0</v>
      </c>
      <c r="I71" s="27">
        <v>0</v>
      </c>
      <c r="J71" s="27">
        <v>0</v>
      </c>
      <c r="K71" s="27">
        <v>0</v>
      </c>
      <c r="L71" s="27">
        <v>0</v>
      </c>
      <c r="M71" s="28">
        <v>0</v>
      </c>
    </row>
    <row r="72" spans="1:13" ht="45" x14ac:dyDescent="0.25">
      <c r="A72" s="587"/>
      <c r="B72" s="589"/>
      <c r="C72" s="592"/>
      <c r="D72" s="17">
        <v>124340</v>
      </c>
      <c r="E72" s="18" t="s">
        <v>146</v>
      </c>
      <c r="F72" s="19" t="s">
        <v>147</v>
      </c>
      <c r="G72" s="20"/>
      <c r="H72" s="21">
        <v>0</v>
      </c>
      <c r="I72" s="21">
        <v>0</v>
      </c>
      <c r="J72" s="21">
        <v>0</v>
      </c>
      <c r="K72" s="21">
        <v>0</v>
      </c>
      <c r="L72" s="21">
        <v>0</v>
      </c>
      <c r="M72" s="29">
        <v>0</v>
      </c>
    </row>
    <row r="73" spans="1:13" ht="45" x14ac:dyDescent="0.25">
      <c r="A73" s="587"/>
      <c r="B73" s="589"/>
      <c r="C73" s="592"/>
      <c r="D73" s="6">
        <v>124342</v>
      </c>
      <c r="E73" s="24" t="s">
        <v>148</v>
      </c>
      <c r="F73" s="25" t="s">
        <v>149</v>
      </c>
      <c r="G73" s="26"/>
      <c r="H73" s="27">
        <v>289845.01129915699</v>
      </c>
      <c r="I73" s="27">
        <v>15969.666666666668</v>
      </c>
      <c r="J73" s="27">
        <v>0</v>
      </c>
      <c r="K73" s="27">
        <v>0</v>
      </c>
      <c r="L73" s="27">
        <v>0</v>
      </c>
      <c r="M73" s="28">
        <v>305814.67796582368</v>
      </c>
    </row>
    <row r="74" spans="1:13" ht="30" x14ac:dyDescent="0.25">
      <c r="A74" s="587"/>
      <c r="B74" s="589"/>
      <c r="C74" s="592"/>
      <c r="D74" s="17">
        <v>124402</v>
      </c>
      <c r="E74" s="18" t="s">
        <v>150</v>
      </c>
      <c r="F74" s="19" t="s">
        <v>151</v>
      </c>
      <c r="G74" s="20"/>
      <c r="H74" s="21">
        <v>1122569.1032800514</v>
      </c>
      <c r="I74" s="21">
        <v>2792.333333333333</v>
      </c>
      <c r="J74" s="21">
        <v>85204</v>
      </c>
      <c r="K74" s="21">
        <v>0</v>
      </c>
      <c r="L74" s="21">
        <v>0</v>
      </c>
      <c r="M74" s="29">
        <v>1210565.4366133846</v>
      </c>
    </row>
    <row r="75" spans="1:13" x14ac:dyDescent="0.25">
      <c r="A75" s="587"/>
      <c r="B75" s="589"/>
      <c r="C75" s="592"/>
      <c r="D75" s="6">
        <v>124426</v>
      </c>
      <c r="E75" s="24" t="s">
        <v>152</v>
      </c>
      <c r="F75" s="25" t="s">
        <v>153</v>
      </c>
      <c r="G75" s="26"/>
      <c r="H75" s="27">
        <v>603227.73648109799</v>
      </c>
      <c r="I75" s="27">
        <v>1492</v>
      </c>
      <c r="J75" s="27">
        <v>0</v>
      </c>
      <c r="K75" s="27">
        <v>0</v>
      </c>
      <c r="L75" s="27">
        <v>0</v>
      </c>
      <c r="M75" s="28">
        <v>604719.73648109799</v>
      </c>
    </row>
    <row r="76" spans="1:13" ht="60" x14ac:dyDescent="0.25">
      <c r="A76" s="587"/>
      <c r="B76" s="589"/>
      <c r="C76" s="592"/>
      <c r="D76" s="17">
        <v>124483</v>
      </c>
      <c r="E76" s="18" t="s">
        <v>154</v>
      </c>
      <c r="F76" s="19" t="s">
        <v>155</v>
      </c>
      <c r="G76" s="20"/>
      <c r="H76" s="21">
        <v>960195.70279865758</v>
      </c>
      <c r="I76" s="21">
        <v>123996.33333333333</v>
      </c>
      <c r="J76" s="21">
        <v>0</v>
      </c>
      <c r="K76" s="21">
        <v>0</v>
      </c>
      <c r="L76" s="21">
        <v>0</v>
      </c>
      <c r="M76" s="29">
        <v>1084192.0361319908</v>
      </c>
    </row>
    <row r="77" spans="1:13" ht="45" x14ac:dyDescent="0.25">
      <c r="A77" s="587"/>
      <c r="B77" s="589"/>
      <c r="C77" s="592"/>
      <c r="D77" s="6">
        <v>124511</v>
      </c>
      <c r="E77" s="24" t="s">
        <v>156</v>
      </c>
      <c r="F77" s="25" t="s">
        <v>157</v>
      </c>
      <c r="G77" s="26"/>
      <c r="H77" s="27">
        <v>0</v>
      </c>
      <c r="I77" s="27">
        <v>0</v>
      </c>
      <c r="J77" s="27">
        <v>0</v>
      </c>
      <c r="K77" s="27">
        <v>0</v>
      </c>
      <c r="L77" s="27">
        <v>0</v>
      </c>
      <c r="M77" s="28">
        <v>0</v>
      </c>
    </row>
    <row r="78" spans="1:13" ht="45" x14ac:dyDescent="0.25">
      <c r="A78" s="587"/>
      <c r="B78" s="589"/>
      <c r="C78" s="592"/>
      <c r="D78" s="17">
        <v>124535</v>
      </c>
      <c r="E78" s="18" t="s">
        <v>158</v>
      </c>
      <c r="F78" s="19" t="s">
        <v>159</v>
      </c>
      <c r="G78" s="20"/>
      <c r="H78" s="21">
        <v>0</v>
      </c>
      <c r="I78" s="21">
        <v>0</v>
      </c>
      <c r="J78" s="21">
        <v>0</v>
      </c>
      <c r="K78" s="21">
        <v>0</v>
      </c>
      <c r="L78" s="21">
        <v>0</v>
      </c>
      <c r="M78" s="29">
        <v>0</v>
      </c>
    </row>
    <row r="79" spans="1:13" x14ac:dyDescent="0.25">
      <c r="A79" s="587"/>
      <c r="B79" s="589"/>
      <c r="C79" s="592"/>
      <c r="D79" s="6">
        <v>124617</v>
      </c>
      <c r="E79" s="24" t="s">
        <v>160</v>
      </c>
      <c r="F79" s="25" t="s">
        <v>161</v>
      </c>
      <c r="G79" s="26"/>
      <c r="H79" s="27">
        <v>0</v>
      </c>
      <c r="I79" s="27">
        <v>0</v>
      </c>
      <c r="J79" s="27">
        <v>0</v>
      </c>
      <c r="K79" s="27">
        <v>0</v>
      </c>
      <c r="L79" s="27">
        <v>0</v>
      </c>
      <c r="M79" s="28">
        <v>0</v>
      </c>
    </row>
    <row r="80" spans="1:13" x14ac:dyDescent="0.25">
      <c r="A80" s="587"/>
      <c r="B80" s="589"/>
      <c r="C80" s="592"/>
      <c r="D80" s="17">
        <v>124638</v>
      </c>
      <c r="E80" s="18" t="s">
        <v>162</v>
      </c>
      <c r="F80" s="19" t="s">
        <v>163</v>
      </c>
      <c r="G80" s="20"/>
      <c r="H80" s="21">
        <v>38450.170931672488</v>
      </c>
      <c r="I80" s="21">
        <v>3450</v>
      </c>
      <c r="J80" s="21">
        <v>0</v>
      </c>
      <c r="K80" s="21">
        <v>0</v>
      </c>
      <c r="L80" s="21">
        <v>0</v>
      </c>
      <c r="M80" s="29">
        <v>41900.170931672488</v>
      </c>
    </row>
    <row r="81" spans="1:13" ht="30" x14ac:dyDescent="0.25">
      <c r="A81" s="587"/>
      <c r="B81" s="589"/>
      <c r="C81" s="592"/>
      <c r="D81" s="6">
        <v>124662</v>
      </c>
      <c r="E81" s="24" t="s">
        <v>164</v>
      </c>
      <c r="F81" s="25" t="s">
        <v>165</v>
      </c>
      <c r="G81" s="26"/>
      <c r="H81" s="27">
        <v>0</v>
      </c>
      <c r="I81" s="27">
        <v>0</v>
      </c>
      <c r="J81" s="27">
        <v>0</v>
      </c>
      <c r="K81" s="27">
        <v>0</v>
      </c>
      <c r="L81" s="27">
        <v>0</v>
      </c>
      <c r="M81" s="28">
        <v>0</v>
      </c>
    </row>
    <row r="82" spans="1:13" x14ac:dyDescent="0.25">
      <c r="A82" s="587"/>
      <c r="B82" s="589"/>
      <c r="C82" s="592"/>
      <c r="D82" s="17">
        <v>124667</v>
      </c>
      <c r="E82" s="18" t="s">
        <v>166</v>
      </c>
      <c r="F82" s="19" t="s">
        <v>167</v>
      </c>
      <c r="G82" s="20"/>
      <c r="H82" s="21">
        <v>0</v>
      </c>
      <c r="I82" s="21">
        <v>0</v>
      </c>
      <c r="J82" s="21">
        <v>0</v>
      </c>
      <c r="K82" s="21">
        <v>0</v>
      </c>
      <c r="L82" s="21">
        <v>0</v>
      </c>
      <c r="M82" s="29">
        <v>0</v>
      </c>
    </row>
    <row r="83" spans="1:13" ht="30" x14ac:dyDescent="0.25">
      <c r="A83" s="587"/>
      <c r="B83" s="589"/>
      <c r="C83" s="592"/>
      <c r="D83" s="6">
        <v>124685</v>
      </c>
      <c r="E83" s="24" t="s">
        <v>168</v>
      </c>
      <c r="F83" s="25" t="s">
        <v>169</v>
      </c>
      <c r="G83" s="26"/>
      <c r="H83" s="27">
        <v>0</v>
      </c>
      <c r="I83" s="27">
        <v>0</v>
      </c>
      <c r="J83" s="27">
        <v>0</v>
      </c>
      <c r="K83" s="27">
        <v>0</v>
      </c>
      <c r="L83" s="27">
        <v>0</v>
      </c>
      <c r="M83" s="28">
        <v>0</v>
      </c>
    </row>
    <row r="84" spans="1:13" x14ac:dyDescent="0.25">
      <c r="A84" s="587"/>
      <c r="B84" s="589"/>
      <c r="C84" s="592"/>
      <c r="D84" s="17">
        <v>124688</v>
      </c>
      <c r="E84" s="18" t="s">
        <v>170</v>
      </c>
      <c r="F84" s="19" t="s">
        <v>171</v>
      </c>
      <c r="G84" s="20"/>
      <c r="H84" s="21">
        <v>0</v>
      </c>
      <c r="I84" s="21">
        <v>10844</v>
      </c>
      <c r="J84" s="21">
        <v>0</v>
      </c>
      <c r="K84" s="21">
        <v>0</v>
      </c>
      <c r="L84" s="21">
        <v>0</v>
      </c>
      <c r="M84" s="29">
        <v>10844</v>
      </c>
    </row>
    <row r="85" spans="1:13" ht="45" x14ac:dyDescent="0.25">
      <c r="A85" s="587"/>
      <c r="B85" s="589"/>
      <c r="C85" s="592"/>
      <c r="D85" s="6">
        <v>124859</v>
      </c>
      <c r="E85" s="24" t="s">
        <v>146</v>
      </c>
      <c r="F85" s="25" t="s">
        <v>172</v>
      </c>
      <c r="G85" s="26"/>
      <c r="H85" s="27">
        <v>1083393.5032820201</v>
      </c>
      <c r="I85" s="27">
        <v>146322</v>
      </c>
      <c r="J85" s="27">
        <v>604276</v>
      </c>
      <c r="K85" s="27">
        <v>88321.66</v>
      </c>
      <c r="L85" s="27">
        <v>0</v>
      </c>
      <c r="M85" s="28">
        <v>1922313.16328202</v>
      </c>
    </row>
    <row r="86" spans="1:13" x14ac:dyDescent="0.25">
      <c r="A86" s="587"/>
      <c r="B86" s="589"/>
      <c r="C86" s="592"/>
      <c r="D86" s="17">
        <v>124914</v>
      </c>
      <c r="E86" s="18" t="s">
        <v>173</v>
      </c>
      <c r="F86" s="19" t="s">
        <v>174</v>
      </c>
      <c r="G86" s="20"/>
      <c r="H86" s="21">
        <v>0</v>
      </c>
      <c r="I86" s="21">
        <v>0</v>
      </c>
      <c r="J86" s="21">
        <v>0</v>
      </c>
      <c r="K86" s="21">
        <v>0</v>
      </c>
      <c r="L86" s="21">
        <v>0</v>
      </c>
      <c r="M86" s="29">
        <v>0</v>
      </c>
    </row>
    <row r="87" spans="1:13" ht="30" x14ac:dyDescent="0.25">
      <c r="A87" s="587"/>
      <c r="B87" s="589"/>
      <c r="C87" s="592"/>
      <c r="D87" s="6">
        <v>124923</v>
      </c>
      <c r="E87" s="24" t="s">
        <v>175</v>
      </c>
      <c r="F87" s="25" t="s">
        <v>176</v>
      </c>
      <c r="G87" s="26"/>
      <c r="H87" s="27">
        <v>0</v>
      </c>
      <c r="I87" s="27">
        <v>0</v>
      </c>
      <c r="J87" s="27">
        <v>0</v>
      </c>
      <c r="K87" s="27">
        <v>0</v>
      </c>
      <c r="L87" s="27">
        <v>0</v>
      </c>
      <c r="M87" s="28">
        <v>0</v>
      </c>
    </row>
    <row r="88" spans="1:13" x14ac:dyDescent="0.25">
      <c r="A88" s="587"/>
      <c r="B88" s="589"/>
      <c r="C88" s="592"/>
      <c r="D88" s="17">
        <v>124924</v>
      </c>
      <c r="E88" s="18" t="s">
        <v>177</v>
      </c>
      <c r="F88" s="19" t="s">
        <v>178</v>
      </c>
      <c r="G88" s="20"/>
      <c r="H88" s="21">
        <v>0</v>
      </c>
      <c r="I88" s="21">
        <v>0</v>
      </c>
      <c r="J88" s="21">
        <v>0</v>
      </c>
      <c r="K88" s="21">
        <v>0</v>
      </c>
      <c r="L88" s="21">
        <v>0</v>
      </c>
      <c r="M88" s="29">
        <v>0</v>
      </c>
    </row>
    <row r="89" spans="1:13" x14ac:dyDescent="0.25">
      <c r="A89" s="587"/>
      <c r="B89" s="589"/>
      <c r="C89" s="592"/>
      <c r="D89" s="6">
        <v>124925</v>
      </c>
      <c r="E89" s="24" t="s">
        <v>179</v>
      </c>
      <c r="F89" s="25" t="s">
        <v>178</v>
      </c>
      <c r="G89" s="26"/>
      <c r="H89" s="27">
        <v>0</v>
      </c>
      <c r="I89" s="27">
        <v>0</v>
      </c>
      <c r="J89" s="27">
        <v>0</v>
      </c>
      <c r="K89" s="27">
        <v>0</v>
      </c>
      <c r="L89" s="27">
        <v>0</v>
      </c>
      <c r="M89" s="28">
        <v>0</v>
      </c>
    </row>
    <row r="90" spans="1:13" x14ac:dyDescent="0.25">
      <c r="A90" s="587"/>
      <c r="B90" s="589"/>
      <c r="C90" s="592"/>
      <c r="D90" s="17">
        <v>124926</v>
      </c>
      <c r="E90" s="18" t="s">
        <v>180</v>
      </c>
      <c r="F90" s="19" t="s">
        <v>178</v>
      </c>
      <c r="G90" s="20"/>
      <c r="H90" s="21">
        <v>0</v>
      </c>
      <c r="I90" s="21">
        <v>0</v>
      </c>
      <c r="J90" s="21">
        <v>0</v>
      </c>
      <c r="K90" s="21">
        <v>0</v>
      </c>
      <c r="L90" s="21">
        <v>0</v>
      </c>
      <c r="M90" s="29">
        <v>0</v>
      </c>
    </row>
    <row r="91" spans="1:13" x14ac:dyDescent="0.25">
      <c r="A91" s="587"/>
      <c r="B91" s="589"/>
      <c r="C91" s="592"/>
      <c r="D91" s="6">
        <v>124927</v>
      </c>
      <c r="E91" s="24" t="s">
        <v>181</v>
      </c>
      <c r="F91" s="25" t="s">
        <v>178</v>
      </c>
      <c r="G91" s="26"/>
      <c r="H91" s="27">
        <v>0</v>
      </c>
      <c r="I91" s="27">
        <v>0</v>
      </c>
      <c r="J91" s="27">
        <v>0</v>
      </c>
      <c r="K91" s="27">
        <v>0</v>
      </c>
      <c r="L91" s="27">
        <v>0</v>
      </c>
      <c r="M91" s="28">
        <v>0</v>
      </c>
    </row>
    <row r="92" spans="1:13" ht="30" x14ac:dyDescent="0.25">
      <c r="A92" s="587"/>
      <c r="B92" s="589"/>
      <c r="C92" s="592"/>
      <c r="D92" s="17">
        <v>124928</v>
      </c>
      <c r="E92" s="18" t="s">
        <v>182</v>
      </c>
      <c r="F92" s="19" t="s">
        <v>183</v>
      </c>
      <c r="G92" s="20"/>
      <c r="H92" s="21">
        <v>0</v>
      </c>
      <c r="I92" s="21">
        <v>0</v>
      </c>
      <c r="J92" s="21">
        <v>0</v>
      </c>
      <c r="K92" s="21">
        <v>0</v>
      </c>
      <c r="L92" s="21">
        <v>0</v>
      </c>
      <c r="M92" s="29">
        <v>0</v>
      </c>
    </row>
    <row r="93" spans="1:13" x14ac:dyDescent="0.25">
      <c r="A93" s="587"/>
      <c r="B93" s="589"/>
      <c r="C93" s="592"/>
      <c r="D93" s="6">
        <v>125133</v>
      </c>
      <c r="E93" s="24" t="s">
        <v>184</v>
      </c>
      <c r="F93" s="25" t="s">
        <v>185</v>
      </c>
      <c r="G93" s="26"/>
      <c r="H93" s="27">
        <v>357966.16900600918</v>
      </c>
      <c r="I93" s="27">
        <v>4845.3333333333339</v>
      </c>
      <c r="J93" s="27">
        <v>101000</v>
      </c>
      <c r="K93" s="27">
        <v>0</v>
      </c>
      <c r="L93" s="27">
        <v>0</v>
      </c>
      <c r="M93" s="28">
        <v>463811.50233934249</v>
      </c>
    </row>
    <row r="94" spans="1:13" x14ac:dyDescent="0.25">
      <c r="A94" s="587"/>
      <c r="B94" s="589"/>
      <c r="C94" s="592"/>
      <c r="D94" s="17">
        <v>125134</v>
      </c>
      <c r="E94" s="18" t="s">
        <v>186</v>
      </c>
      <c r="F94" s="19" t="s">
        <v>121</v>
      </c>
      <c r="G94" s="20"/>
      <c r="H94" s="21">
        <v>0</v>
      </c>
      <c r="I94" s="21">
        <v>0</v>
      </c>
      <c r="J94" s="21">
        <v>0</v>
      </c>
      <c r="K94" s="21">
        <v>0</v>
      </c>
      <c r="L94" s="21">
        <v>0</v>
      </c>
      <c r="M94" s="29">
        <v>0</v>
      </c>
    </row>
    <row r="95" spans="1:13" ht="45" x14ac:dyDescent="0.25">
      <c r="A95" s="587"/>
      <c r="B95" s="589"/>
      <c r="C95" s="592"/>
      <c r="D95" s="6">
        <v>125357</v>
      </c>
      <c r="E95" s="24" t="s">
        <v>187</v>
      </c>
      <c r="F95" s="25" t="s">
        <v>188</v>
      </c>
      <c r="G95" s="26"/>
      <c r="H95" s="27">
        <v>0</v>
      </c>
      <c r="I95" s="27">
        <v>0</v>
      </c>
      <c r="J95" s="27">
        <v>0</v>
      </c>
      <c r="K95" s="27">
        <v>0</v>
      </c>
      <c r="L95" s="27">
        <v>0</v>
      </c>
      <c r="M95" s="28">
        <v>0</v>
      </c>
    </row>
    <row r="96" spans="1:13" ht="60" x14ac:dyDescent="0.25">
      <c r="A96" s="587"/>
      <c r="B96" s="589"/>
      <c r="C96" s="592"/>
      <c r="D96" s="17">
        <v>125361</v>
      </c>
      <c r="E96" s="18" t="s">
        <v>189</v>
      </c>
      <c r="F96" s="19" t="s">
        <v>190</v>
      </c>
      <c r="G96" s="20"/>
      <c r="H96" s="21">
        <v>0</v>
      </c>
      <c r="I96" s="21">
        <v>0</v>
      </c>
      <c r="J96" s="21">
        <v>0</v>
      </c>
      <c r="K96" s="21">
        <v>0</v>
      </c>
      <c r="L96" s="21">
        <v>0</v>
      </c>
      <c r="M96" s="29">
        <v>0</v>
      </c>
    </row>
    <row r="97" spans="1:13" x14ac:dyDescent="0.25">
      <c r="A97" s="587"/>
      <c r="B97" s="589"/>
      <c r="C97" s="592"/>
      <c r="D97" s="6">
        <v>126070</v>
      </c>
      <c r="E97" s="24" t="s">
        <v>191</v>
      </c>
      <c r="F97" s="25" t="s">
        <v>192</v>
      </c>
      <c r="G97" s="26"/>
      <c r="H97" s="27">
        <v>0</v>
      </c>
      <c r="I97" s="27">
        <v>0</v>
      </c>
      <c r="J97" s="27">
        <v>0</v>
      </c>
      <c r="K97" s="27">
        <v>0</v>
      </c>
      <c r="L97" s="27">
        <v>0</v>
      </c>
      <c r="M97" s="28">
        <v>0</v>
      </c>
    </row>
    <row r="98" spans="1:13" x14ac:dyDescent="0.25">
      <c r="A98" s="587"/>
      <c r="B98" s="589"/>
      <c r="C98" s="592"/>
      <c r="D98" s="17">
        <v>128869</v>
      </c>
      <c r="E98" s="18" t="s">
        <v>193</v>
      </c>
      <c r="F98" s="19" t="s">
        <v>193</v>
      </c>
      <c r="G98" s="20"/>
      <c r="H98" s="21">
        <v>0</v>
      </c>
      <c r="I98" s="21">
        <v>600000</v>
      </c>
      <c r="J98" s="21">
        <v>0</v>
      </c>
      <c r="K98" s="21">
        <v>0</v>
      </c>
      <c r="L98" s="21">
        <v>0</v>
      </c>
      <c r="M98" s="29">
        <v>600000</v>
      </c>
    </row>
    <row r="99" spans="1:13" x14ac:dyDescent="0.25">
      <c r="A99" s="587"/>
      <c r="B99" s="589"/>
      <c r="C99" s="30" t="str">
        <f>+C57&amp;" Total"</f>
        <v>1.3.1 Support Policy Development, Policy Related and Advisory Activities Total</v>
      </c>
      <c r="D99" s="31"/>
      <c r="E99" s="32"/>
      <c r="F99" s="33"/>
      <c r="G99" s="34">
        <v>25.950000000000003</v>
      </c>
      <c r="H99" s="35">
        <v>4455647.3970786659</v>
      </c>
      <c r="I99" s="35">
        <v>909711.66666666663</v>
      </c>
      <c r="J99" s="35">
        <v>826480</v>
      </c>
      <c r="K99" s="35">
        <v>88321.66</v>
      </c>
      <c r="L99" s="35">
        <v>0</v>
      </c>
      <c r="M99" s="36">
        <v>6280160.7237453321</v>
      </c>
    </row>
    <row r="100" spans="1:13" ht="60" x14ac:dyDescent="0.25">
      <c r="A100" s="587"/>
      <c r="B100" s="589"/>
      <c r="C100" s="592" t="s">
        <v>194</v>
      </c>
      <c r="D100" s="6">
        <v>20187</v>
      </c>
      <c r="E100" s="24" t="s">
        <v>195</v>
      </c>
      <c r="F100" s="25" t="s">
        <v>196</v>
      </c>
      <c r="G100" s="26"/>
      <c r="H100" s="27">
        <v>0</v>
      </c>
      <c r="I100" s="27">
        <v>0</v>
      </c>
      <c r="J100" s="27">
        <v>0</v>
      </c>
      <c r="K100" s="27">
        <v>0</v>
      </c>
      <c r="L100" s="27">
        <v>0</v>
      </c>
      <c r="M100" s="28">
        <v>0</v>
      </c>
    </row>
    <row r="101" spans="1:13" x14ac:dyDescent="0.25">
      <c r="A101" s="587"/>
      <c r="B101" s="589"/>
      <c r="C101" s="592"/>
      <c r="D101" s="17">
        <v>124181</v>
      </c>
      <c r="E101" s="18" t="s">
        <v>197</v>
      </c>
      <c r="F101" s="19" t="s">
        <v>198</v>
      </c>
      <c r="G101" s="20"/>
      <c r="H101" s="21">
        <v>71082.578556805005</v>
      </c>
      <c r="I101" s="21">
        <v>1067387.3603397582</v>
      </c>
      <c r="J101" s="21">
        <v>0</v>
      </c>
      <c r="K101" s="21">
        <v>0</v>
      </c>
      <c r="L101" s="21">
        <v>0</v>
      </c>
      <c r="M101" s="29">
        <v>1138469.9388965631</v>
      </c>
    </row>
    <row r="102" spans="1:13" x14ac:dyDescent="0.25">
      <c r="A102" s="587"/>
      <c r="B102" s="589"/>
      <c r="C102" s="592"/>
      <c r="D102" s="6">
        <v>124182</v>
      </c>
      <c r="E102" s="24" t="s">
        <v>199</v>
      </c>
      <c r="F102" s="25" t="s">
        <v>200</v>
      </c>
      <c r="G102" s="26"/>
      <c r="H102" s="27">
        <v>71082.578556805005</v>
      </c>
      <c r="I102" s="27">
        <v>881991.11401502776</v>
      </c>
      <c r="J102" s="27">
        <v>0</v>
      </c>
      <c r="K102" s="27">
        <v>0</v>
      </c>
      <c r="L102" s="27">
        <v>0</v>
      </c>
      <c r="M102" s="28">
        <v>953073.6925718328</v>
      </c>
    </row>
    <row r="103" spans="1:13" x14ac:dyDescent="0.25">
      <c r="A103" s="587"/>
      <c r="B103" s="589"/>
      <c r="C103" s="592"/>
      <c r="D103" s="17">
        <v>124183</v>
      </c>
      <c r="E103" s="18" t="s">
        <v>201</v>
      </c>
      <c r="F103" s="19" t="s">
        <v>202</v>
      </c>
      <c r="G103" s="20"/>
      <c r="H103" s="21">
        <v>71082.578556805005</v>
      </c>
      <c r="I103" s="21">
        <v>970637.53675269522</v>
      </c>
      <c r="J103" s="21">
        <v>0</v>
      </c>
      <c r="K103" s="21">
        <v>0</v>
      </c>
      <c r="L103" s="21">
        <v>0</v>
      </c>
      <c r="M103" s="29">
        <v>1041720.1153095003</v>
      </c>
    </row>
    <row r="104" spans="1:13" ht="30" x14ac:dyDescent="0.25">
      <c r="A104" s="587"/>
      <c r="B104" s="589"/>
      <c r="C104" s="592"/>
      <c r="D104" s="6">
        <v>124594</v>
      </c>
      <c r="E104" s="24" t="s">
        <v>203</v>
      </c>
      <c r="F104" s="25" t="s">
        <v>204</v>
      </c>
      <c r="G104" s="26"/>
      <c r="H104" s="27">
        <v>0</v>
      </c>
      <c r="I104" s="27">
        <v>45000</v>
      </c>
      <c r="J104" s="27">
        <v>0</v>
      </c>
      <c r="K104" s="27">
        <v>0</v>
      </c>
      <c r="L104" s="27">
        <v>0</v>
      </c>
      <c r="M104" s="28">
        <v>45000</v>
      </c>
    </row>
    <row r="105" spans="1:13" ht="30" x14ac:dyDescent="0.25">
      <c r="A105" s="587"/>
      <c r="B105" s="589"/>
      <c r="C105" s="592"/>
      <c r="D105" s="17">
        <v>124600</v>
      </c>
      <c r="E105" s="18" t="s">
        <v>205</v>
      </c>
      <c r="F105" s="19" t="s">
        <v>206</v>
      </c>
      <c r="G105" s="20"/>
      <c r="H105" s="21">
        <v>0</v>
      </c>
      <c r="I105" s="21">
        <v>15000</v>
      </c>
      <c r="J105" s="21">
        <v>0</v>
      </c>
      <c r="K105" s="21">
        <v>0</v>
      </c>
      <c r="L105" s="21">
        <v>0</v>
      </c>
      <c r="M105" s="29">
        <v>15000</v>
      </c>
    </row>
    <row r="106" spans="1:13" ht="45" x14ac:dyDescent="0.25">
      <c r="A106" s="587"/>
      <c r="B106" s="589"/>
      <c r="C106" s="592"/>
      <c r="D106" s="6">
        <v>124610</v>
      </c>
      <c r="E106" s="24" t="s">
        <v>207</v>
      </c>
      <c r="F106" s="25" t="s">
        <v>208</v>
      </c>
      <c r="G106" s="26"/>
      <c r="H106" s="27">
        <v>0</v>
      </c>
      <c r="I106" s="27">
        <v>0</v>
      </c>
      <c r="J106" s="27">
        <v>0</v>
      </c>
      <c r="K106" s="27">
        <v>0</v>
      </c>
      <c r="L106" s="27">
        <v>0</v>
      </c>
      <c r="M106" s="28">
        <v>0</v>
      </c>
    </row>
    <row r="107" spans="1:13" x14ac:dyDescent="0.25">
      <c r="A107" s="587"/>
      <c r="B107" s="589"/>
      <c r="C107" s="592"/>
      <c r="D107" s="17">
        <v>124780</v>
      </c>
      <c r="E107" s="18" t="s">
        <v>209</v>
      </c>
      <c r="F107" s="19" t="s">
        <v>210</v>
      </c>
      <c r="G107" s="20"/>
      <c r="H107" s="21">
        <v>0</v>
      </c>
      <c r="I107" s="21">
        <v>109465.66666666666</v>
      </c>
      <c r="J107" s="21">
        <v>0</v>
      </c>
      <c r="K107" s="21">
        <v>0</v>
      </c>
      <c r="L107" s="21">
        <v>0</v>
      </c>
      <c r="M107" s="29">
        <v>109465.66666666666</v>
      </c>
    </row>
    <row r="108" spans="1:13" x14ac:dyDescent="0.25">
      <c r="A108" s="587"/>
      <c r="B108" s="589"/>
      <c r="C108" s="592"/>
      <c r="D108" s="6">
        <v>124782</v>
      </c>
      <c r="E108" s="24" t="s">
        <v>211</v>
      </c>
      <c r="F108" s="25" t="s">
        <v>212</v>
      </c>
      <c r="G108" s="26"/>
      <c r="H108" s="27">
        <v>75186.842722836693</v>
      </c>
      <c r="I108" s="27">
        <v>0</v>
      </c>
      <c r="J108" s="27">
        <v>0</v>
      </c>
      <c r="K108" s="27">
        <v>0</v>
      </c>
      <c r="L108" s="27">
        <v>0</v>
      </c>
      <c r="M108" s="28">
        <v>75186.842722836693</v>
      </c>
    </row>
    <row r="109" spans="1:13" x14ac:dyDescent="0.25">
      <c r="A109" s="587"/>
      <c r="B109" s="589"/>
      <c r="C109" s="592"/>
      <c r="D109" s="17">
        <v>124862</v>
      </c>
      <c r="E109" s="18" t="s">
        <v>213</v>
      </c>
      <c r="F109" s="19" t="s">
        <v>214</v>
      </c>
      <c r="G109" s="20"/>
      <c r="H109" s="21">
        <v>518507.89106215799</v>
      </c>
      <c r="I109" s="21">
        <v>0</v>
      </c>
      <c r="J109" s="21">
        <v>0</v>
      </c>
      <c r="K109" s="21">
        <v>0</v>
      </c>
      <c r="L109" s="21">
        <v>0</v>
      </c>
      <c r="M109" s="29">
        <v>518507.89106215799</v>
      </c>
    </row>
    <row r="110" spans="1:13" x14ac:dyDescent="0.25">
      <c r="A110" s="587"/>
      <c r="B110" s="589"/>
      <c r="C110" s="592"/>
      <c r="D110" s="6">
        <v>124863</v>
      </c>
      <c r="E110" s="24" t="s">
        <v>215</v>
      </c>
      <c r="F110" s="25" t="s">
        <v>216</v>
      </c>
      <c r="G110" s="26"/>
      <c r="H110" s="27">
        <v>0</v>
      </c>
      <c r="I110" s="27">
        <v>0</v>
      </c>
      <c r="J110" s="27">
        <v>0</v>
      </c>
      <c r="K110" s="27">
        <v>0</v>
      </c>
      <c r="L110" s="27">
        <v>0</v>
      </c>
      <c r="M110" s="28">
        <v>0</v>
      </c>
    </row>
    <row r="111" spans="1:13" ht="45" x14ac:dyDescent="0.25">
      <c r="A111" s="587"/>
      <c r="B111" s="589"/>
      <c r="C111" s="592"/>
      <c r="D111" s="17">
        <v>124864</v>
      </c>
      <c r="E111" s="18" t="s">
        <v>217</v>
      </c>
      <c r="F111" s="19" t="s">
        <v>218</v>
      </c>
      <c r="G111" s="20"/>
      <c r="H111" s="21">
        <v>0</v>
      </c>
      <c r="I111" s="21">
        <v>0</v>
      </c>
      <c r="J111" s="21">
        <v>0</v>
      </c>
      <c r="K111" s="21">
        <v>0</v>
      </c>
      <c r="L111" s="21">
        <v>0</v>
      </c>
      <c r="M111" s="29">
        <v>0</v>
      </c>
    </row>
    <row r="112" spans="1:13" ht="60" x14ac:dyDescent="0.25">
      <c r="A112" s="587"/>
      <c r="B112" s="589"/>
      <c r="C112" s="592"/>
      <c r="D112" s="6">
        <v>124865</v>
      </c>
      <c r="E112" s="24" t="s">
        <v>219</v>
      </c>
      <c r="F112" s="25" t="s">
        <v>220</v>
      </c>
      <c r="G112" s="26"/>
      <c r="H112" s="27">
        <v>81005.350942435209</v>
      </c>
      <c r="I112" s="27">
        <v>0</v>
      </c>
      <c r="J112" s="27">
        <v>0</v>
      </c>
      <c r="K112" s="27">
        <v>0</v>
      </c>
      <c r="L112" s="27">
        <v>0</v>
      </c>
      <c r="M112" s="28">
        <v>81005.350942435209</v>
      </c>
    </row>
    <row r="113" spans="1:13" ht="60" x14ac:dyDescent="0.25">
      <c r="A113" s="587"/>
      <c r="B113" s="589"/>
      <c r="C113" s="592"/>
      <c r="D113" s="17">
        <v>124866</v>
      </c>
      <c r="E113" s="18" t="s">
        <v>221</v>
      </c>
      <c r="F113" s="19" t="s">
        <v>222</v>
      </c>
      <c r="G113" s="20"/>
      <c r="H113" s="21">
        <v>0</v>
      </c>
      <c r="I113" s="21">
        <v>0</v>
      </c>
      <c r="J113" s="21">
        <v>0</v>
      </c>
      <c r="K113" s="21">
        <v>0</v>
      </c>
      <c r="L113" s="21">
        <v>0</v>
      </c>
      <c r="M113" s="29">
        <v>0</v>
      </c>
    </row>
    <row r="114" spans="1:13" ht="105" x14ac:dyDescent="0.25">
      <c r="A114" s="587"/>
      <c r="B114" s="589"/>
      <c r="C114" s="592"/>
      <c r="D114" s="17">
        <v>124868</v>
      </c>
      <c r="E114" s="18" t="s">
        <v>223</v>
      </c>
      <c r="F114" s="19" t="s">
        <v>224</v>
      </c>
      <c r="G114" s="20"/>
      <c r="H114" s="21">
        <v>0</v>
      </c>
      <c r="I114" s="21">
        <v>0</v>
      </c>
      <c r="J114" s="21">
        <v>120000</v>
      </c>
      <c r="K114" s="21">
        <v>0</v>
      </c>
      <c r="L114" s="21">
        <v>0</v>
      </c>
      <c r="M114" s="29">
        <v>120000</v>
      </c>
    </row>
    <row r="115" spans="1:13" ht="270" x14ac:dyDescent="0.25">
      <c r="A115" s="587"/>
      <c r="B115" s="589"/>
      <c r="C115" s="592"/>
      <c r="D115" s="17">
        <v>124869</v>
      </c>
      <c r="E115" s="18" t="s">
        <v>225</v>
      </c>
      <c r="F115" s="19" t="s">
        <v>226</v>
      </c>
      <c r="G115" s="20"/>
      <c r="H115" s="21">
        <v>0</v>
      </c>
      <c r="I115" s="21">
        <v>0</v>
      </c>
      <c r="J115" s="21">
        <v>0</v>
      </c>
      <c r="K115" s="21">
        <v>0</v>
      </c>
      <c r="L115" s="21">
        <v>0</v>
      </c>
      <c r="M115" s="29">
        <v>0</v>
      </c>
    </row>
    <row r="116" spans="1:13" x14ac:dyDescent="0.25">
      <c r="A116" s="587"/>
      <c r="B116" s="589"/>
      <c r="C116" s="30" t="str">
        <f>+C100&amp;" Total"</f>
        <v>1.3.2 Reinforce Stakeholder Effectiveness, Collaboration and Communication Capabilities Total</v>
      </c>
      <c r="D116" s="31"/>
      <c r="E116" s="32"/>
      <c r="F116" s="33"/>
      <c r="G116" s="34">
        <v>6.0000000000000009</v>
      </c>
      <c r="H116" s="35">
        <v>887947.82039784489</v>
      </c>
      <c r="I116" s="35">
        <v>3089481.6777741476</v>
      </c>
      <c r="J116" s="35">
        <v>120000</v>
      </c>
      <c r="K116" s="35">
        <v>0</v>
      </c>
      <c r="L116" s="35">
        <v>0</v>
      </c>
      <c r="M116" s="36">
        <v>4097429.4981719931</v>
      </c>
    </row>
    <row r="117" spans="1:13" ht="30" x14ac:dyDescent="0.25">
      <c r="A117" s="587"/>
      <c r="B117" s="589"/>
      <c r="C117" s="592" t="s">
        <v>227</v>
      </c>
      <c r="D117" s="48">
        <v>12889</v>
      </c>
      <c r="E117" s="49" t="s">
        <v>228</v>
      </c>
      <c r="F117" s="50" t="s">
        <v>229</v>
      </c>
      <c r="G117" s="51"/>
      <c r="H117" s="52">
        <v>42784.582487933083</v>
      </c>
      <c r="I117" s="52">
        <v>0</v>
      </c>
      <c r="J117" s="52">
        <v>0</v>
      </c>
      <c r="K117" s="52">
        <v>0</v>
      </c>
      <c r="L117" s="52">
        <v>0</v>
      </c>
      <c r="M117" s="53">
        <v>42784.582487933083</v>
      </c>
    </row>
    <row r="118" spans="1:13" ht="45" x14ac:dyDescent="0.25">
      <c r="A118" s="587"/>
      <c r="B118" s="589"/>
      <c r="C118" s="592"/>
      <c r="D118" s="17">
        <v>26459</v>
      </c>
      <c r="E118" s="18" t="s">
        <v>230</v>
      </c>
      <c r="F118" s="19" t="s">
        <v>231</v>
      </c>
      <c r="G118" s="20"/>
      <c r="H118" s="21">
        <v>15435</v>
      </c>
      <c r="I118" s="21">
        <v>0</v>
      </c>
      <c r="J118" s="21">
        <v>0</v>
      </c>
      <c r="K118" s="21">
        <v>0</v>
      </c>
      <c r="L118" s="21">
        <v>0</v>
      </c>
      <c r="M118" s="29">
        <v>15435</v>
      </c>
    </row>
    <row r="119" spans="1:13" ht="45" x14ac:dyDescent="0.25">
      <c r="A119" s="587"/>
      <c r="B119" s="589"/>
      <c r="C119" s="592"/>
      <c r="D119" s="48">
        <v>31459</v>
      </c>
      <c r="E119" s="49" t="s">
        <v>232</v>
      </c>
      <c r="F119" s="50" t="s">
        <v>233</v>
      </c>
      <c r="G119" s="51"/>
      <c r="H119" s="52">
        <v>24479.057149999993</v>
      </c>
      <c r="I119" s="52">
        <v>0</v>
      </c>
      <c r="J119" s="52">
        <v>0</v>
      </c>
      <c r="K119" s="52">
        <v>3000</v>
      </c>
      <c r="L119" s="52">
        <v>0</v>
      </c>
      <c r="M119" s="53">
        <v>27479.057149999993</v>
      </c>
    </row>
    <row r="120" spans="1:13" ht="45" x14ac:dyDescent="0.25">
      <c r="A120" s="587"/>
      <c r="B120" s="589"/>
      <c r="C120" s="592"/>
      <c r="D120" s="17">
        <v>31500</v>
      </c>
      <c r="E120" s="18" t="s">
        <v>234</v>
      </c>
      <c r="F120" s="19" t="s">
        <v>235</v>
      </c>
      <c r="G120" s="20"/>
      <c r="H120" s="21">
        <v>38587.5</v>
      </c>
      <c r="I120" s="21">
        <v>0</v>
      </c>
      <c r="J120" s="21">
        <v>0</v>
      </c>
      <c r="K120" s="21">
        <v>0</v>
      </c>
      <c r="L120" s="21">
        <v>0</v>
      </c>
      <c r="M120" s="29">
        <v>38587.5</v>
      </c>
    </row>
    <row r="121" spans="1:13" ht="30" x14ac:dyDescent="0.25">
      <c r="A121" s="587"/>
      <c r="B121" s="589"/>
      <c r="C121" s="592"/>
      <c r="D121" s="48">
        <v>32454</v>
      </c>
      <c r="E121" s="49" t="s">
        <v>236</v>
      </c>
      <c r="F121" s="50" t="s">
        <v>237</v>
      </c>
      <c r="G121" s="51"/>
      <c r="H121" s="52">
        <v>0</v>
      </c>
      <c r="I121" s="52">
        <v>0</v>
      </c>
      <c r="J121" s="52">
        <v>0</v>
      </c>
      <c r="K121" s="52">
        <v>0</v>
      </c>
      <c r="L121" s="52">
        <v>0</v>
      </c>
      <c r="M121" s="53">
        <v>0</v>
      </c>
    </row>
    <row r="122" spans="1:13" x14ac:dyDescent="0.25">
      <c r="A122" s="587"/>
      <c r="B122" s="589"/>
      <c r="C122" s="592"/>
      <c r="D122" s="6">
        <v>123557</v>
      </c>
      <c r="E122" s="24" t="s">
        <v>238</v>
      </c>
      <c r="F122" s="25" t="s">
        <v>239</v>
      </c>
      <c r="G122" s="26"/>
      <c r="H122" s="27">
        <v>97222.754223826079</v>
      </c>
      <c r="I122" s="27">
        <v>0</v>
      </c>
      <c r="J122" s="27">
        <v>150000</v>
      </c>
      <c r="K122" s="27">
        <v>0</v>
      </c>
      <c r="L122" s="27">
        <v>0</v>
      </c>
      <c r="M122" s="28">
        <v>247222.75422382608</v>
      </c>
    </row>
    <row r="123" spans="1:13" x14ac:dyDescent="0.25">
      <c r="A123" s="587"/>
      <c r="B123" s="589"/>
      <c r="C123" s="30" t="str">
        <f>+C117&amp;" Total"</f>
        <v>1.3.3 Evolving Multistakeholder Model Total</v>
      </c>
      <c r="D123" s="31"/>
      <c r="E123" s="32"/>
      <c r="F123" s="33"/>
      <c r="G123" s="34">
        <v>1.2</v>
      </c>
      <c r="H123" s="39">
        <v>218508.89386175916</v>
      </c>
      <c r="I123" s="39">
        <v>0</v>
      </c>
      <c r="J123" s="39">
        <v>150000</v>
      </c>
      <c r="K123" s="39">
        <v>3000</v>
      </c>
      <c r="L123" s="39">
        <v>0</v>
      </c>
      <c r="M123" s="54">
        <v>371508.89386175916</v>
      </c>
    </row>
    <row r="124" spans="1:13" x14ac:dyDescent="0.25">
      <c r="A124" s="587"/>
      <c r="B124" s="58" t="str">
        <f>+B57&amp;" Total"</f>
        <v>1.3 Evolve policy development and governance processes, structures and meetings to be more accountable, inclusive, efficient, effective and responsive Total</v>
      </c>
      <c r="C124" s="59"/>
      <c r="D124" s="60"/>
      <c r="E124" s="59"/>
      <c r="F124" s="61"/>
      <c r="G124" s="62">
        <v>33.150000000000006</v>
      </c>
      <c r="H124" s="63">
        <v>5562104.1113382699</v>
      </c>
      <c r="I124" s="63">
        <v>3999193.3444408141</v>
      </c>
      <c r="J124" s="63">
        <v>1096480</v>
      </c>
      <c r="K124" s="63">
        <v>91321.66</v>
      </c>
      <c r="L124" s="63">
        <v>0</v>
      </c>
      <c r="M124" s="64">
        <v>10749099.115779085</v>
      </c>
    </row>
    <row r="125" spans="1:13" ht="15.75" thickBot="1" x14ac:dyDescent="0.3">
      <c r="A125" s="65" t="s">
        <v>240</v>
      </c>
      <c r="B125" s="66"/>
      <c r="C125" s="67"/>
      <c r="D125" s="68"/>
      <c r="E125" s="67"/>
      <c r="F125" s="69"/>
      <c r="G125" s="70">
        <v>95.5</v>
      </c>
      <c r="H125" s="71">
        <v>16477362.651698107</v>
      </c>
      <c r="I125" s="71">
        <v>5758796.0111074811</v>
      </c>
      <c r="J125" s="71">
        <v>6560552</v>
      </c>
      <c r="K125" s="71">
        <v>1285546.6200000001</v>
      </c>
      <c r="L125" s="71">
        <v>0</v>
      </c>
      <c r="M125" s="72">
        <v>30082257.282805592</v>
      </c>
    </row>
    <row r="126" spans="1:13" x14ac:dyDescent="0.25">
      <c r="A126" s="579" t="s">
        <v>241</v>
      </c>
      <c r="B126" s="581" t="s">
        <v>242</v>
      </c>
      <c r="C126" s="583" t="s">
        <v>243</v>
      </c>
      <c r="D126" s="73">
        <v>120426</v>
      </c>
      <c r="E126" s="74" t="s">
        <v>244</v>
      </c>
      <c r="F126" s="75" t="s">
        <v>245</v>
      </c>
      <c r="G126" s="76"/>
      <c r="H126" s="77">
        <v>691954.05700738158</v>
      </c>
      <c r="I126" s="77">
        <v>0</v>
      </c>
      <c r="J126" s="77">
        <v>0</v>
      </c>
      <c r="K126" s="77">
        <v>0</v>
      </c>
      <c r="L126" s="77">
        <v>0</v>
      </c>
      <c r="M126" s="78">
        <v>691954.05700738158</v>
      </c>
    </row>
    <row r="127" spans="1:13" ht="30" x14ac:dyDescent="0.25">
      <c r="A127" s="580"/>
      <c r="B127" s="582"/>
      <c r="C127" s="584"/>
      <c r="D127" s="6">
        <v>122883</v>
      </c>
      <c r="E127" s="24" t="s">
        <v>246</v>
      </c>
      <c r="F127" s="25" t="s">
        <v>247</v>
      </c>
      <c r="G127" s="26"/>
      <c r="H127" s="27">
        <v>0</v>
      </c>
      <c r="I127" s="27">
        <v>0</v>
      </c>
      <c r="J127" s="27">
        <v>331000</v>
      </c>
      <c r="K127" s="27">
        <v>0</v>
      </c>
      <c r="L127" s="27">
        <v>0</v>
      </c>
      <c r="M127" s="28">
        <v>331000</v>
      </c>
    </row>
    <row r="128" spans="1:13" ht="30" x14ac:dyDescent="0.25">
      <c r="A128" s="580"/>
      <c r="B128" s="582"/>
      <c r="C128" s="584"/>
      <c r="D128" s="79">
        <v>124173</v>
      </c>
      <c r="E128" s="80" t="s">
        <v>248</v>
      </c>
      <c r="F128" s="81" t="s">
        <v>249</v>
      </c>
      <c r="G128" s="82"/>
      <c r="H128" s="83">
        <v>252245.74070185368</v>
      </c>
      <c r="I128" s="83">
        <v>6900</v>
      </c>
      <c r="J128" s="83">
        <v>4000</v>
      </c>
      <c r="K128" s="83">
        <v>329800</v>
      </c>
      <c r="L128" s="83">
        <v>99000</v>
      </c>
      <c r="M128" s="84">
        <v>691945.74070185365</v>
      </c>
    </row>
    <row r="129" spans="1:13" ht="45" x14ac:dyDescent="0.25">
      <c r="A129" s="580"/>
      <c r="B129" s="582"/>
      <c r="C129" s="584"/>
      <c r="D129" s="6">
        <v>124209</v>
      </c>
      <c r="E129" s="24" t="s">
        <v>250</v>
      </c>
      <c r="F129" s="25" t="s">
        <v>251</v>
      </c>
      <c r="G129" s="26"/>
      <c r="H129" s="27">
        <v>262034.35128244545</v>
      </c>
      <c r="I129" s="27">
        <v>8888</v>
      </c>
      <c r="J129" s="27">
        <v>80000</v>
      </c>
      <c r="K129" s="27">
        <v>0</v>
      </c>
      <c r="L129" s="27">
        <v>0</v>
      </c>
      <c r="M129" s="28">
        <v>350922.35128244548</v>
      </c>
    </row>
    <row r="130" spans="1:13" ht="30" x14ac:dyDescent="0.25">
      <c r="A130" s="580"/>
      <c r="B130" s="582"/>
      <c r="C130" s="584"/>
      <c r="D130" s="79">
        <v>124210</v>
      </c>
      <c r="E130" s="80" t="s">
        <v>252</v>
      </c>
      <c r="F130" s="81" t="s">
        <v>253</v>
      </c>
      <c r="G130" s="82"/>
      <c r="H130" s="83">
        <v>174145.3404653919</v>
      </c>
      <c r="I130" s="83">
        <v>2629.333333333333</v>
      </c>
      <c r="J130" s="83">
        <v>200000</v>
      </c>
      <c r="K130" s="83">
        <v>150</v>
      </c>
      <c r="L130" s="83">
        <v>0</v>
      </c>
      <c r="M130" s="84">
        <v>376924.67379872524</v>
      </c>
    </row>
    <row r="131" spans="1:13" ht="45" x14ac:dyDescent="0.25">
      <c r="A131" s="580"/>
      <c r="B131" s="582"/>
      <c r="C131" s="584"/>
      <c r="D131" s="6">
        <v>124212</v>
      </c>
      <c r="E131" s="24" t="s">
        <v>254</v>
      </c>
      <c r="F131" s="25" t="s">
        <v>255</v>
      </c>
      <c r="G131" s="26"/>
      <c r="H131" s="27">
        <v>28913.209996499558</v>
      </c>
      <c r="I131" s="27">
        <v>250</v>
      </c>
      <c r="J131" s="27">
        <v>25000</v>
      </c>
      <c r="K131" s="27">
        <v>0</v>
      </c>
      <c r="L131" s="27">
        <v>0</v>
      </c>
      <c r="M131" s="28">
        <v>54163.209996499558</v>
      </c>
    </row>
    <row r="132" spans="1:13" ht="30" x14ac:dyDescent="0.25">
      <c r="A132" s="580"/>
      <c r="B132" s="582"/>
      <c r="C132" s="584"/>
      <c r="D132" s="79">
        <v>124214</v>
      </c>
      <c r="E132" s="80" t="s">
        <v>256</v>
      </c>
      <c r="F132" s="81" t="s">
        <v>257</v>
      </c>
      <c r="G132" s="82"/>
      <c r="H132" s="83">
        <v>954548.81463833537</v>
      </c>
      <c r="I132" s="83">
        <v>30056</v>
      </c>
      <c r="J132" s="83">
        <v>31000</v>
      </c>
      <c r="K132" s="83">
        <v>24790</v>
      </c>
      <c r="L132" s="83">
        <v>0</v>
      </c>
      <c r="M132" s="84">
        <v>1040394.8146383354</v>
      </c>
    </row>
    <row r="133" spans="1:13" ht="30" x14ac:dyDescent="0.25">
      <c r="A133" s="580"/>
      <c r="B133" s="582"/>
      <c r="C133" s="584"/>
      <c r="D133" s="6">
        <v>124215</v>
      </c>
      <c r="E133" s="24" t="s">
        <v>258</v>
      </c>
      <c r="F133" s="25" t="s">
        <v>259</v>
      </c>
      <c r="G133" s="26"/>
      <c r="H133" s="27">
        <v>369271.73561203567</v>
      </c>
      <c r="I133" s="27">
        <v>131858.33333333331</v>
      </c>
      <c r="J133" s="27">
        <v>0</v>
      </c>
      <c r="K133" s="27">
        <v>0</v>
      </c>
      <c r="L133" s="27">
        <v>0</v>
      </c>
      <c r="M133" s="28">
        <v>501130.06894536898</v>
      </c>
    </row>
    <row r="134" spans="1:13" ht="30" x14ac:dyDescent="0.25">
      <c r="A134" s="580"/>
      <c r="B134" s="582"/>
      <c r="C134" s="584"/>
      <c r="D134" s="79">
        <v>124620</v>
      </c>
      <c r="E134" s="80" t="s">
        <v>260</v>
      </c>
      <c r="F134" s="81" t="s">
        <v>261</v>
      </c>
      <c r="G134" s="82"/>
      <c r="H134" s="83">
        <v>152888.82272907463</v>
      </c>
      <c r="I134" s="83">
        <v>3840.666666666667</v>
      </c>
      <c r="J134" s="83">
        <v>0</v>
      </c>
      <c r="K134" s="83">
        <v>2000</v>
      </c>
      <c r="L134" s="83">
        <v>0</v>
      </c>
      <c r="M134" s="84">
        <v>158729.48939574129</v>
      </c>
    </row>
    <row r="135" spans="1:13" x14ac:dyDescent="0.25">
      <c r="A135" s="580"/>
      <c r="B135" s="582"/>
      <c r="C135" s="584"/>
      <c r="D135" s="6">
        <v>124621</v>
      </c>
      <c r="E135" s="24" t="s">
        <v>262</v>
      </c>
      <c r="F135" s="25" t="s">
        <v>263</v>
      </c>
      <c r="G135" s="26"/>
      <c r="H135" s="27">
        <v>7354.9175770833335</v>
      </c>
      <c r="I135" s="27">
        <v>7125</v>
      </c>
      <c r="J135" s="27">
        <v>1</v>
      </c>
      <c r="K135" s="27">
        <v>0</v>
      </c>
      <c r="L135" s="27">
        <v>0</v>
      </c>
      <c r="M135" s="28">
        <v>14480.917577083334</v>
      </c>
    </row>
    <row r="136" spans="1:13" x14ac:dyDescent="0.25">
      <c r="A136" s="580"/>
      <c r="B136" s="582"/>
      <c r="C136" s="584"/>
      <c r="D136" s="79">
        <v>124622</v>
      </c>
      <c r="E136" s="80" t="s">
        <v>264</v>
      </c>
      <c r="F136" s="81" t="s">
        <v>265</v>
      </c>
      <c r="G136" s="82"/>
      <c r="H136" s="83">
        <v>95010.139843383891</v>
      </c>
      <c r="I136" s="83">
        <v>24458.666666666664</v>
      </c>
      <c r="J136" s="83">
        <v>0</v>
      </c>
      <c r="K136" s="83">
        <v>6300</v>
      </c>
      <c r="L136" s="83">
        <v>0</v>
      </c>
      <c r="M136" s="84">
        <v>125768.80651005055</v>
      </c>
    </row>
    <row r="137" spans="1:13" x14ac:dyDescent="0.25">
      <c r="A137" s="580"/>
      <c r="B137" s="582"/>
      <c r="C137" s="584"/>
      <c r="D137" s="6">
        <v>124623</v>
      </c>
      <c r="E137" s="24" t="s">
        <v>266</v>
      </c>
      <c r="F137" s="25" t="s">
        <v>267</v>
      </c>
      <c r="G137" s="26"/>
      <c r="H137" s="27">
        <v>24866.566830748969</v>
      </c>
      <c r="I137" s="27">
        <v>50</v>
      </c>
      <c r="J137" s="27">
        <v>20000</v>
      </c>
      <c r="K137" s="27">
        <v>0</v>
      </c>
      <c r="L137" s="27">
        <v>0</v>
      </c>
      <c r="M137" s="28">
        <v>44916.566830748969</v>
      </c>
    </row>
    <row r="138" spans="1:13" x14ac:dyDescent="0.25">
      <c r="A138" s="580"/>
      <c r="B138" s="582"/>
      <c r="C138" s="85" t="str">
        <f>+C126&amp;" Total"</f>
        <v>2.1.1 IANA Department Operations Total</v>
      </c>
      <c r="D138" s="86"/>
      <c r="E138" s="87"/>
      <c r="F138" s="88"/>
      <c r="G138" s="89">
        <v>18.050000000000004</v>
      </c>
      <c r="H138" s="90">
        <v>3013233.6966842343</v>
      </c>
      <c r="I138" s="90">
        <v>216055.99999999994</v>
      </c>
      <c r="J138" s="90">
        <v>691001</v>
      </c>
      <c r="K138" s="90">
        <v>363040</v>
      </c>
      <c r="L138" s="90">
        <v>99000</v>
      </c>
      <c r="M138" s="91">
        <v>4382330.6966842338</v>
      </c>
    </row>
    <row r="139" spans="1:13" ht="75" x14ac:dyDescent="0.25">
      <c r="A139" s="580"/>
      <c r="B139" s="582"/>
      <c r="C139" s="584" t="s">
        <v>268</v>
      </c>
      <c r="D139" s="6">
        <v>124213</v>
      </c>
      <c r="E139" s="24" t="s">
        <v>269</v>
      </c>
      <c r="F139" s="25" t="s">
        <v>270</v>
      </c>
      <c r="G139" s="26"/>
      <c r="H139" s="27">
        <v>79611.939185824755</v>
      </c>
      <c r="I139" s="27">
        <v>0</v>
      </c>
      <c r="J139" s="27">
        <v>15000</v>
      </c>
      <c r="K139" s="27">
        <v>0</v>
      </c>
      <c r="L139" s="27">
        <v>0</v>
      </c>
      <c r="M139" s="28">
        <v>94611.939185824755</v>
      </c>
    </row>
    <row r="140" spans="1:13" ht="45" x14ac:dyDescent="0.25">
      <c r="A140" s="580"/>
      <c r="B140" s="582"/>
      <c r="C140" s="584"/>
      <c r="D140" s="79">
        <v>31504</v>
      </c>
      <c r="E140" s="80" t="s">
        <v>271</v>
      </c>
      <c r="F140" s="81" t="s">
        <v>272</v>
      </c>
      <c r="G140" s="82"/>
      <c r="H140" s="83">
        <v>91380.378812286363</v>
      </c>
      <c r="I140" s="83">
        <v>0</v>
      </c>
      <c r="J140" s="83">
        <v>25000</v>
      </c>
      <c r="K140" s="83">
        <v>0</v>
      </c>
      <c r="L140" s="83">
        <v>0</v>
      </c>
      <c r="M140" s="84">
        <v>116380.37881228636</v>
      </c>
    </row>
    <row r="141" spans="1:13" ht="30" x14ac:dyDescent="0.25">
      <c r="A141" s="580"/>
      <c r="B141" s="582"/>
      <c r="C141" s="584"/>
      <c r="D141" s="6">
        <v>31505</v>
      </c>
      <c r="E141" s="24" t="s">
        <v>273</v>
      </c>
      <c r="F141" s="25" t="s">
        <v>274</v>
      </c>
      <c r="G141" s="26"/>
      <c r="H141" s="27">
        <v>85165.958659635246</v>
      </c>
      <c r="I141" s="27">
        <v>746</v>
      </c>
      <c r="J141" s="27">
        <v>0</v>
      </c>
      <c r="K141" s="27">
        <v>0</v>
      </c>
      <c r="L141" s="27">
        <v>0</v>
      </c>
      <c r="M141" s="28">
        <v>85911.958659635246</v>
      </c>
    </row>
    <row r="142" spans="1:13" x14ac:dyDescent="0.25">
      <c r="A142" s="580"/>
      <c r="B142" s="582"/>
      <c r="C142" s="85" t="str">
        <f>+C139&amp;" Total"</f>
        <v>2.1.2 IANA System Enhancements Total</v>
      </c>
      <c r="D142" s="86"/>
      <c r="E142" s="87"/>
      <c r="F142" s="88"/>
      <c r="G142" s="89">
        <v>1.1666666666666665</v>
      </c>
      <c r="H142" s="90">
        <v>256158.27665774638</v>
      </c>
      <c r="I142" s="90">
        <v>746</v>
      </c>
      <c r="J142" s="90">
        <v>40000</v>
      </c>
      <c r="K142" s="90">
        <v>0</v>
      </c>
      <c r="L142" s="90">
        <v>0</v>
      </c>
      <c r="M142" s="91">
        <v>296904.27665774641</v>
      </c>
    </row>
    <row r="143" spans="1:13" ht="45" x14ac:dyDescent="0.25">
      <c r="A143" s="580"/>
      <c r="B143" s="582"/>
      <c r="C143" s="584" t="s">
        <v>275</v>
      </c>
      <c r="D143" s="79">
        <v>32003</v>
      </c>
      <c r="E143" s="80" t="s">
        <v>276</v>
      </c>
      <c r="F143" s="81" t="s">
        <v>277</v>
      </c>
      <c r="G143" s="82"/>
      <c r="H143" s="83">
        <v>44669.664417500004</v>
      </c>
      <c r="I143" s="83">
        <v>0</v>
      </c>
      <c r="J143" s="83">
        <v>0</v>
      </c>
      <c r="K143" s="83">
        <v>2500</v>
      </c>
      <c r="L143" s="83">
        <v>0</v>
      </c>
      <c r="M143" s="84">
        <v>47169.664417500004</v>
      </c>
    </row>
    <row r="144" spans="1:13" ht="45" x14ac:dyDescent="0.25">
      <c r="A144" s="580"/>
      <c r="B144" s="582"/>
      <c r="C144" s="584"/>
      <c r="D144" s="6">
        <v>124122</v>
      </c>
      <c r="E144" s="24" t="s">
        <v>278</v>
      </c>
      <c r="F144" s="25" t="s">
        <v>279</v>
      </c>
      <c r="G144" s="26"/>
      <c r="H144" s="27">
        <v>216370.72389841673</v>
      </c>
      <c r="I144" s="27">
        <v>0</v>
      </c>
      <c r="J144" s="27">
        <v>0</v>
      </c>
      <c r="K144" s="27">
        <v>0</v>
      </c>
      <c r="L144" s="27">
        <v>0</v>
      </c>
      <c r="M144" s="28">
        <v>216370.72389841673</v>
      </c>
    </row>
    <row r="145" spans="1:13" x14ac:dyDescent="0.25">
      <c r="A145" s="580"/>
      <c r="B145" s="582"/>
      <c r="C145" s="85" t="str">
        <f>+C143&amp;" Total"</f>
        <v>2.1.3 Advice Registry Management Total</v>
      </c>
      <c r="D145" s="86"/>
      <c r="E145" s="87"/>
      <c r="F145" s="88"/>
      <c r="G145" s="89">
        <v>1.2999999999999998</v>
      </c>
      <c r="H145" s="90">
        <v>261040.38831591673</v>
      </c>
      <c r="I145" s="90">
        <v>0</v>
      </c>
      <c r="J145" s="90">
        <v>0</v>
      </c>
      <c r="K145" s="90">
        <v>2500</v>
      </c>
      <c r="L145" s="90">
        <v>0</v>
      </c>
      <c r="M145" s="91">
        <v>263540.38831591676</v>
      </c>
    </row>
    <row r="146" spans="1:13" x14ac:dyDescent="0.25">
      <c r="A146" s="580"/>
      <c r="B146" s="582"/>
      <c r="C146" s="584" t="s">
        <v>280</v>
      </c>
      <c r="D146" s="79">
        <v>32551</v>
      </c>
      <c r="E146" s="80" t="s">
        <v>281</v>
      </c>
      <c r="F146" s="81" t="s">
        <v>282</v>
      </c>
      <c r="G146" s="82"/>
      <c r="H146" s="83">
        <v>92284.663108749985</v>
      </c>
      <c r="I146" s="83">
        <v>0</v>
      </c>
      <c r="J146" s="83">
        <v>0</v>
      </c>
      <c r="K146" s="83">
        <v>0</v>
      </c>
      <c r="L146" s="83">
        <v>0</v>
      </c>
      <c r="M146" s="84">
        <v>92284.663108749985</v>
      </c>
    </row>
    <row r="147" spans="1:13" ht="30" x14ac:dyDescent="0.25">
      <c r="A147" s="580"/>
      <c r="B147" s="582"/>
      <c r="C147" s="584"/>
      <c r="D147" s="48">
        <v>124126</v>
      </c>
      <c r="E147" s="49" t="s">
        <v>283</v>
      </c>
      <c r="F147" s="50" t="s">
        <v>284</v>
      </c>
      <c r="G147" s="51"/>
      <c r="H147" s="52">
        <v>65415.572086376997</v>
      </c>
      <c r="I147" s="52">
        <v>2100</v>
      </c>
      <c r="J147" s="52">
        <v>570000</v>
      </c>
      <c r="K147" s="52">
        <v>0</v>
      </c>
      <c r="L147" s="52">
        <v>0</v>
      </c>
      <c r="M147" s="53">
        <v>637515.57208637695</v>
      </c>
    </row>
    <row r="148" spans="1:13" x14ac:dyDescent="0.25">
      <c r="A148" s="580"/>
      <c r="B148" s="582"/>
      <c r="C148" s="584"/>
      <c r="D148" s="79">
        <v>124187</v>
      </c>
      <c r="E148" s="80" t="s">
        <v>285</v>
      </c>
      <c r="F148" s="81" t="s">
        <v>286</v>
      </c>
      <c r="G148" s="82"/>
      <c r="H148" s="83">
        <v>31103.047703243104</v>
      </c>
      <c r="I148" s="83">
        <v>47700</v>
      </c>
      <c r="J148" s="83">
        <v>352500</v>
      </c>
      <c r="K148" s="83">
        <v>0</v>
      </c>
      <c r="L148" s="83">
        <v>0</v>
      </c>
      <c r="M148" s="84">
        <v>431303.04770324309</v>
      </c>
    </row>
    <row r="149" spans="1:13" x14ac:dyDescent="0.25">
      <c r="A149" s="580"/>
      <c r="B149" s="582"/>
      <c r="C149" s="584"/>
      <c r="D149" s="48">
        <v>124191</v>
      </c>
      <c r="E149" s="49" t="s">
        <v>287</v>
      </c>
      <c r="F149" s="50" t="s">
        <v>288</v>
      </c>
      <c r="G149" s="51"/>
      <c r="H149" s="52">
        <v>828118.24940816418</v>
      </c>
      <c r="I149" s="52">
        <v>18744</v>
      </c>
      <c r="J149" s="52">
        <v>1071000</v>
      </c>
      <c r="K149" s="52">
        <v>0</v>
      </c>
      <c r="L149" s="52">
        <v>0</v>
      </c>
      <c r="M149" s="53">
        <v>1917862.2494081641</v>
      </c>
    </row>
    <row r="150" spans="1:13" x14ac:dyDescent="0.25">
      <c r="A150" s="580"/>
      <c r="B150" s="582"/>
      <c r="C150" s="584"/>
      <c r="D150" s="79">
        <v>124193</v>
      </c>
      <c r="E150" s="80" t="s">
        <v>289</v>
      </c>
      <c r="F150" s="81" t="s">
        <v>290</v>
      </c>
      <c r="G150" s="82"/>
      <c r="H150" s="83">
        <v>588025.57745456824</v>
      </c>
      <c r="I150" s="83">
        <v>0</v>
      </c>
      <c r="J150" s="83">
        <v>96000</v>
      </c>
      <c r="K150" s="83">
        <v>0</v>
      </c>
      <c r="L150" s="83">
        <v>0</v>
      </c>
      <c r="M150" s="84">
        <v>684025.57745456824</v>
      </c>
    </row>
    <row r="151" spans="1:13" x14ac:dyDescent="0.25">
      <c r="A151" s="580"/>
      <c r="B151" s="582"/>
      <c r="C151" s="584"/>
      <c r="D151" s="48">
        <v>124195</v>
      </c>
      <c r="E151" s="49" t="s">
        <v>291</v>
      </c>
      <c r="F151" s="50" t="s">
        <v>292</v>
      </c>
      <c r="G151" s="51"/>
      <c r="H151" s="52">
        <v>77839.748267308023</v>
      </c>
      <c r="I151" s="52">
        <v>0</v>
      </c>
      <c r="J151" s="52">
        <v>0</v>
      </c>
      <c r="K151" s="52">
        <v>0</v>
      </c>
      <c r="L151" s="52">
        <v>0</v>
      </c>
      <c r="M151" s="53">
        <v>77839.748267308023</v>
      </c>
    </row>
    <row r="152" spans="1:13" x14ac:dyDescent="0.25">
      <c r="A152" s="580"/>
      <c r="B152" s="582"/>
      <c r="C152" s="584"/>
      <c r="D152" s="79">
        <v>124349</v>
      </c>
      <c r="E152" s="80" t="s">
        <v>293</v>
      </c>
      <c r="F152" s="81" t="s">
        <v>294</v>
      </c>
      <c r="G152" s="82"/>
      <c r="H152" s="83">
        <v>0</v>
      </c>
      <c r="I152" s="83">
        <v>384548.66666666669</v>
      </c>
      <c r="J152" s="83">
        <v>0</v>
      </c>
      <c r="K152" s="83">
        <v>0</v>
      </c>
      <c r="L152" s="83">
        <v>0</v>
      </c>
      <c r="M152" s="84">
        <v>384548.66666666669</v>
      </c>
    </row>
    <row r="153" spans="1:13" x14ac:dyDescent="0.25">
      <c r="A153" s="580"/>
      <c r="B153" s="582"/>
      <c r="C153" s="584"/>
      <c r="D153" s="48">
        <v>124939</v>
      </c>
      <c r="E153" s="49" t="s">
        <v>295</v>
      </c>
      <c r="F153" s="50" t="s">
        <v>296</v>
      </c>
      <c r="G153" s="51"/>
      <c r="H153" s="52">
        <v>916007.48813219974</v>
      </c>
      <c r="I153" s="52">
        <v>81510</v>
      </c>
      <c r="J153" s="52">
        <v>165000</v>
      </c>
      <c r="K153" s="52">
        <v>3000</v>
      </c>
      <c r="L153" s="52">
        <v>0</v>
      </c>
      <c r="M153" s="53">
        <v>1165517.4881321997</v>
      </c>
    </row>
    <row r="154" spans="1:13" x14ac:dyDescent="0.25">
      <c r="A154" s="580"/>
      <c r="B154" s="582"/>
      <c r="C154" s="584"/>
      <c r="D154" s="79">
        <v>127446</v>
      </c>
      <c r="E154" s="80" t="s">
        <v>297</v>
      </c>
      <c r="F154" s="81" t="s">
        <v>282</v>
      </c>
      <c r="G154" s="82"/>
      <c r="H154" s="83">
        <v>0</v>
      </c>
      <c r="I154" s="83">
        <v>282909.03000000003</v>
      </c>
      <c r="J154" s="83">
        <v>0</v>
      </c>
      <c r="K154" s="83">
        <v>12000</v>
      </c>
      <c r="L154" s="83">
        <v>0</v>
      </c>
      <c r="M154" s="84">
        <v>294909.03000000003</v>
      </c>
    </row>
    <row r="155" spans="1:13" x14ac:dyDescent="0.25">
      <c r="A155" s="580"/>
      <c r="B155" s="582"/>
      <c r="C155" s="584"/>
      <c r="D155" s="48">
        <v>127510</v>
      </c>
      <c r="E155" s="49" t="s">
        <v>298</v>
      </c>
      <c r="F155" s="50" t="s">
        <v>298</v>
      </c>
      <c r="G155" s="51"/>
      <c r="H155" s="52">
        <v>173250</v>
      </c>
      <c r="I155" s="52">
        <v>6634.6666666666661</v>
      </c>
      <c r="J155" s="52">
        <v>0</v>
      </c>
      <c r="K155" s="52">
        <v>0</v>
      </c>
      <c r="L155" s="52">
        <v>0</v>
      </c>
      <c r="M155" s="53">
        <v>179884.66666666666</v>
      </c>
    </row>
    <row r="156" spans="1:13" x14ac:dyDescent="0.25">
      <c r="A156" s="580"/>
      <c r="B156" s="582"/>
      <c r="C156" s="85" t="str">
        <f>+C146&amp;" Total"</f>
        <v>2.1.4 Global Domains Division (GDD) Operations Total</v>
      </c>
      <c r="D156" s="86"/>
      <c r="E156" s="87"/>
      <c r="F156" s="88"/>
      <c r="G156" s="89">
        <v>15.049999999999999</v>
      </c>
      <c r="H156" s="90">
        <v>2772044.3461606102</v>
      </c>
      <c r="I156" s="90">
        <v>824146.3633333334</v>
      </c>
      <c r="J156" s="90">
        <v>2254500</v>
      </c>
      <c r="K156" s="90">
        <v>15000</v>
      </c>
      <c r="L156" s="90">
        <v>0</v>
      </c>
      <c r="M156" s="91">
        <v>5865690.7094939444</v>
      </c>
    </row>
    <row r="157" spans="1:13" x14ac:dyDescent="0.25">
      <c r="A157" s="580"/>
      <c r="B157" s="582"/>
      <c r="C157" s="584" t="s">
        <v>299</v>
      </c>
      <c r="D157" s="79">
        <v>124579</v>
      </c>
      <c r="E157" s="80" t="s">
        <v>300</v>
      </c>
      <c r="F157" s="81" t="s">
        <v>301</v>
      </c>
      <c r="G157" s="82"/>
      <c r="H157" s="83">
        <v>657604.24665380514</v>
      </c>
      <c r="I157" s="83">
        <v>63466.666666666664</v>
      </c>
      <c r="J157" s="83">
        <v>0</v>
      </c>
      <c r="K157" s="83">
        <v>65840</v>
      </c>
      <c r="L157" s="83">
        <v>0</v>
      </c>
      <c r="M157" s="84">
        <v>786910.91332047177</v>
      </c>
    </row>
    <row r="158" spans="1:13" ht="30" x14ac:dyDescent="0.25">
      <c r="A158" s="580"/>
      <c r="B158" s="582"/>
      <c r="C158" s="584"/>
      <c r="D158" s="6">
        <v>124580</v>
      </c>
      <c r="E158" s="24" t="s">
        <v>302</v>
      </c>
      <c r="F158" s="25" t="s">
        <v>303</v>
      </c>
      <c r="G158" s="26"/>
      <c r="H158" s="27">
        <v>224046.55615211395</v>
      </c>
      <c r="I158" s="27">
        <v>56604</v>
      </c>
      <c r="J158" s="27">
        <v>0</v>
      </c>
      <c r="K158" s="27">
        <v>0</v>
      </c>
      <c r="L158" s="27">
        <v>0</v>
      </c>
      <c r="M158" s="28">
        <v>280650.55615211395</v>
      </c>
    </row>
    <row r="159" spans="1:13" ht="30" x14ac:dyDescent="0.25">
      <c r="A159" s="580"/>
      <c r="B159" s="582"/>
      <c r="C159" s="85"/>
      <c r="D159" s="79">
        <v>128256</v>
      </c>
      <c r="E159" s="80" t="s">
        <v>304</v>
      </c>
      <c r="F159" s="81" t="s">
        <v>305</v>
      </c>
      <c r="G159" s="82"/>
      <c r="H159" s="83">
        <v>180048.30366667133</v>
      </c>
      <c r="I159" s="83">
        <v>0</v>
      </c>
      <c r="J159" s="83">
        <v>0</v>
      </c>
      <c r="K159" s="83">
        <v>20200</v>
      </c>
      <c r="L159" s="83">
        <v>0</v>
      </c>
      <c r="M159" s="84">
        <v>200248.30366667133</v>
      </c>
    </row>
    <row r="160" spans="1:13" x14ac:dyDescent="0.25">
      <c r="A160" s="580"/>
      <c r="B160" s="582"/>
      <c r="C160" s="85"/>
      <c r="D160" s="6">
        <v>128264</v>
      </c>
      <c r="E160" s="24" t="s">
        <v>306</v>
      </c>
      <c r="F160" s="25" t="s">
        <v>307</v>
      </c>
      <c r="G160" s="26"/>
      <c r="H160" s="27">
        <v>480663.00412337674</v>
      </c>
      <c r="I160" s="27">
        <v>0</v>
      </c>
      <c r="J160" s="27">
        <v>12000</v>
      </c>
      <c r="K160" s="27">
        <v>90000</v>
      </c>
      <c r="L160" s="27">
        <v>0</v>
      </c>
      <c r="M160" s="28">
        <v>582663.00412337668</v>
      </c>
    </row>
    <row r="161" spans="1:13" x14ac:dyDescent="0.25">
      <c r="A161" s="580"/>
      <c r="B161" s="582"/>
      <c r="C161" s="85" t="str">
        <f>+C157&amp;" Total"</f>
        <v>2.1.5 Global Customer Support Total</v>
      </c>
      <c r="D161" s="86"/>
      <c r="E161" s="87"/>
      <c r="F161" s="88"/>
      <c r="G161" s="89">
        <v>14.95</v>
      </c>
      <c r="H161" s="90">
        <v>1542362.1105959672</v>
      </c>
      <c r="I161" s="90">
        <v>120070.66666666666</v>
      </c>
      <c r="J161" s="90">
        <v>12000</v>
      </c>
      <c r="K161" s="90">
        <v>176040</v>
      </c>
      <c r="L161" s="90">
        <v>0</v>
      </c>
      <c r="M161" s="91">
        <v>1850472.7772626337</v>
      </c>
    </row>
    <row r="162" spans="1:13" ht="60" x14ac:dyDescent="0.25">
      <c r="A162" s="580"/>
      <c r="B162" s="582"/>
      <c r="C162" s="584" t="s">
        <v>308</v>
      </c>
      <c r="D162" s="79">
        <v>32059</v>
      </c>
      <c r="E162" s="80" t="s">
        <v>309</v>
      </c>
      <c r="F162" s="81" t="s">
        <v>310</v>
      </c>
      <c r="G162" s="82"/>
      <c r="H162" s="83">
        <v>0</v>
      </c>
      <c r="I162" s="83">
        <v>0</v>
      </c>
      <c r="J162" s="83">
        <v>0</v>
      </c>
      <c r="K162" s="83">
        <v>0</v>
      </c>
      <c r="L162" s="83">
        <v>0</v>
      </c>
      <c r="M162" s="84">
        <v>0</v>
      </c>
    </row>
    <row r="163" spans="1:13" x14ac:dyDescent="0.25">
      <c r="A163" s="580"/>
      <c r="B163" s="582"/>
      <c r="C163" s="584"/>
      <c r="D163" s="48">
        <v>128303</v>
      </c>
      <c r="E163" s="49" t="s">
        <v>311</v>
      </c>
      <c r="F163" s="50" t="s">
        <v>312</v>
      </c>
      <c r="G163" s="51"/>
      <c r="H163" s="52">
        <v>0</v>
      </c>
      <c r="I163" s="52">
        <v>3450</v>
      </c>
      <c r="J163" s="52">
        <v>0</v>
      </c>
      <c r="K163" s="52">
        <v>0</v>
      </c>
      <c r="L163" s="52">
        <v>0</v>
      </c>
      <c r="M163" s="53">
        <v>3450</v>
      </c>
    </row>
    <row r="164" spans="1:13" x14ac:dyDescent="0.25">
      <c r="A164" s="580"/>
      <c r="B164" s="582"/>
      <c r="C164" s="584"/>
      <c r="D164" s="79">
        <v>128304</v>
      </c>
      <c r="E164" s="80" t="s">
        <v>313</v>
      </c>
      <c r="F164" s="81" t="s">
        <v>314</v>
      </c>
      <c r="G164" s="82"/>
      <c r="H164" s="83">
        <v>0</v>
      </c>
      <c r="I164" s="83">
        <v>7200</v>
      </c>
      <c r="J164" s="83">
        <v>0</v>
      </c>
      <c r="K164" s="83">
        <v>22080</v>
      </c>
      <c r="L164" s="83">
        <v>0</v>
      </c>
      <c r="M164" s="84">
        <v>29280</v>
      </c>
    </row>
    <row r="165" spans="1:13" x14ac:dyDescent="0.25">
      <c r="A165" s="580"/>
      <c r="B165" s="582"/>
      <c r="C165" s="584"/>
      <c r="D165" s="48">
        <v>128305</v>
      </c>
      <c r="E165" s="49" t="s">
        <v>315</v>
      </c>
      <c r="F165" s="50" t="s">
        <v>316</v>
      </c>
      <c r="G165" s="51"/>
      <c r="H165" s="52">
        <v>326725.57864300034</v>
      </c>
      <c r="I165" s="52">
        <v>0</v>
      </c>
      <c r="J165" s="52">
        <v>0</v>
      </c>
      <c r="K165" s="52">
        <v>0</v>
      </c>
      <c r="L165" s="52">
        <v>0</v>
      </c>
      <c r="M165" s="53">
        <v>326725.57864300034</v>
      </c>
    </row>
    <row r="166" spans="1:13" x14ac:dyDescent="0.25">
      <c r="A166" s="580"/>
      <c r="B166" s="582"/>
      <c r="C166" s="584"/>
      <c r="D166" s="79">
        <v>128306</v>
      </c>
      <c r="E166" s="80" t="s">
        <v>317</v>
      </c>
      <c r="F166" s="81" t="s">
        <v>318</v>
      </c>
      <c r="G166" s="82"/>
      <c r="H166" s="83">
        <v>107327.93550454798</v>
      </c>
      <c r="I166" s="83">
        <v>0</v>
      </c>
      <c r="J166" s="83">
        <v>0</v>
      </c>
      <c r="K166" s="83">
        <v>0</v>
      </c>
      <c r="L166" s="83">
        <v>0</v>
      </c>
      <c r="M166" s="84">
        <v>107327.93550454798</v>
      </c>
    </row>
    <row r="167" spans="1:13" x14ac:dyDescent="0.25">
      <c r="A167" s="580"/>
      <c r="B167" s="582"/>
      <c r="C167" s="85" t="str">
        <f>+C162&amp;" Total"</f>
        <v>2.1.6 Product Management Total</v>
      </c>
      <c r="D167" s="86"/>
      <c r="E167" s="87"/>
      <c r="F167" s="88"/>
      <c r="G167" s="89">
        <v>2</v>
      </c>
      <c r="H167" s="90">
        <v>434053.5141475483</v>
      </c>
      <c r="I167" s="90">
        <v>10650</v>
      </c>
      <c r="J167" s="90">
        <v>0</v>
      </c>
      <c r="K167" s="90">
        <v>22080</v>
      </c>
      <c r="L167" s="90">
        <v>0</v>
      </c>
      <c r="M167" s="91">
        <v>466783.5141475483</v>
      </c>
    </row>
    <row r="168" spans="1:13" x14ac:dyDescent="0.25">
      <c r="A168" s="580"/>
      <c r="B168" s="582"/>
      <c r="C168" s="584" t="s">
        <v>319</v>
      </c>
      <c r="D168" s="48">
        <v>120625</v>
      </c>
      <c r="E168" s="49" t="s">
        <v>320</v>
      </c>
      <c r="F168" s="50" t="s">
        <v>321</v>
      </c>
      <c r="G168" s="51"/>
      <c r="H168" s="52">
        <v>255364.29388862499</v>
      </c>
      <c r="I168" s="52">
        <v>42364</v>
      </c>
      <c r="J168" s="52">
        <v>278296</v>
      </c>
      <c r="K168" s="52">
        <v>119069.33333333333</v>
      </c>
      <c r="L168" s="52">
        <v>80000</v>
      </c>
      <c r="M168" s="53">
        <v>775093.62722195836</v>
      </c>
    </row>
    <row r="169" spans="1:13" x14ac:dyDescent="0.25">
      <c r="A169" s="580"/>
      <c r="B169" s="582"/>
      <c r="C169" s="584"/>
      <c r="D169" s="92" t="s">
        <v>322</v>
      </c>
      <c r="E169" s="49" t="s">
        <v>320</v>
      </c>
      <c r="F169" s="50" t="s">
        <v>321</v>
      </c>
      <c r="G169" s="51"/>
      <c r="H169" s="52">
        <v>0</v>
      </c>
      <c r="I169" s="52">
        <v>0</v>
      </c>
      <c r="J169" s="52">
        <v>600000</v>
      </c>
      <c r="K169" s="52">
        <v>0</v>
      </c>
      <c r="L169" s="52">
        <v>0</v>
      </c>
      <c r="M169" s="53">
        <v>600000</v>
      </c>
    </row>
    <row r="170" spans="1:13" x14ac:dyDescent="0.25">
      <c r="A170" s="580"/>
      <c r="B170" s="582"/>
      <c r="C170" s="85" t="str">
        <f>+C168&amp;" Total"</f>
        <v>2.1.7 Implementation of IANA Functions Stewardship Transition &amp; Enhancing ICANN Accountability Total</v>
      </c>
      <c r="D170" s="86"/>
      <c r="E170" s="87"/>
      <c r="F170" s="88"/>
      <c r="G170" s="89">
        <v>1</v>
      </c>
      <c r="H170" s="90">
        <v>255364.29388862499</v>
      </c>
      <c r="I170" s="90">
        <v>42364</v>
      </c>
      <c r="J170" s="90">
        <v>878296</v>
      </c>
      <c r="K170" s="90">
        <v>119069.33333333333</v>
      </c>
      <c r="L170" s="90">
        <v>80000</v>
      </c>
      <c r="M170" s="91">
        <v>1375093.6272219582</v>
      </c>
    </row>
    <row r="171" spans="1:13" ht="15.75" thickBot="1" x14ac:dyDescent="0.3">
      <c r="A171" s="580"/>
      <c r="B171" s="93" t="str">
        <f>+B126&amp;" Total"</f>
        <v>2.1 Foster and coordinate a healthy, secure, stable, and resilient identifier ecosystem Total</v>
      </c>
      <c r="C171" s="94"/>
      <c r="D171" s="95"/>
      <c r="E171" s="96"/>
      <c r="F171" s="97"/>
      <c r="G171" s="98">
        <v>53.516666666666666</v>
      </c>
      <c r="H171" s="99">
        <v>8534256.6264506485</v>
      </c>
      <c r="I171" s="99">
        <v>1214033.03</v>
      </c>
      <c r="J171" s="99">
        <v>3875797</v>
      </c>
      <c r="K171" s="99">
        <v>697729.33333333326</v>
      </c>
      <c r="L171" s="99">
        <v>179000</v>
      </c>
      <c r="M171" s="100">
        <v>14500815.989783982</v>
      </c>
    </row>
    <row r="172" spans="1:13" ht="30" x14ac:dyDescent="0.25">
      <c r="A172" s="580"/>
      <c r="B172" s="581" t="s">
        <v>323</v>
      </c>
      <c r="C172" s="584" t="s">
        <v>324</v>
      </c>
      <c r="D172" s="6">
        <v>11913</v>
      </c>
      <c r="E172" s="24" t="s">
        <v>325</v>
      </c>
      <c r="F172" s="25" t="s">
        <v>326</v>
      </c>
      <c r="G172" s="26"/>
      <c r="H172" s="27">
        <v>0</v>
      </c>
      <c r="I172" s="27">
        <v>0</v>
      </c>
      <c r="J172" s="27">
        <v>0</v>
      </c>
      <c r="K172" s="27">
        <v>0</v>
      </c>
      <c r="L172" s="27">
        <v>0</v>
      </c>
      <c r="M172" s="28">
        <v>0</v>
      </c>
    </row>
    <row r="173" spans="1:13" x14ac:dyDescent="0.25">
      <c r="A173" s="580"/>
      <c r="B173" s="582"/>
      <c r="C173" s="584"/>
      <c r="D173" s="79">
        <v>26119</v>
      </c>
      <c r="E173" s="80" t="s">
        <v>327</v>
      </c>
      <c r="F173" s="81" t="s">
        <v>328</v>
      </c>
      <c r="G173" s="82"/>
      <c r="H173" s="83">
        <v>36959.11458589301</v>
      </c>
      <c r="I173" s="83">
        <v>0</v>
      </c>
      <c r="J173" s="83">
        <v>0</v>
      </c>
      <c r="K173" s="83">
        <v>0</v>
      </c>
      <c r="L173" s="83">
        <v>0</v>
      </c>
      <c r="M173" s="84">
        <v>36959.11458589301</v>
      </c>
    </row>
    <row r="174" spans="1:13" ht="30" x14ac:dyDescent="0.25">
      <c r="A174" s="580"/>
      <c r="B174" s="582"/>
      <c r="C174" s="584"/>
      <c r="D174" s="6">
        <v>31461</v>
      </c>
      <c r="E174" s="24" t="s">
        <v>329</v>
      </c>
      <c r="F174" s="25" t="s">
        <v>330</v>
      </c>
      <c r="G174" s="26"/>
      <c r="H174" s="27">
        <v>36959.11458589301</v>
      </c>
      <c r="I174" s="27">
        <v>0</v>
      </c>
      <c r="J174" s="27">
        <v>0</v>
      </c>
      <c r="K174" s="27">
        <v>0</v>
      </c>
      <c r="L174" s="27">
        <v>0</v>
      </c>
      <c r="M174" s="28">
        <v>36959.11458589301</v>
      </c>
    </row>
    <row r="175" spans="1:13" x14ac:dyDescent="0.25">
      <c r="A175" s="580"/>
      <c r="B175" s="582"/>
      <c r="C175" s="584"/>
      <c r="D175" s="79">
        <v>123558</v>
      </c>
      <c r="E175" s="80" t="s">
        <v>331</v>
      </c>
      <c r="F175" s="81" t="s">
        <v>332</v>
      </c>
      <c r="G175" s="82"/>
      <c r="H175" s="83">
        <v>0</v>
      </c>
      <c r="I175" s="83">
        <v>0</v>
      </c>
      <c r="J175" s="83">
        <v>0</v>
      </c>
      <c r="K175" s="83">
        <v>0</v>
      </c>
      <c r="L175" s="83">
        <v>0</v>
      </c>
      <c r="M175" s="84">
        <v>0</v>
      </c>
    </row>
    <row r="176" spans="1:13" ht="30" x14ac:dyDescent="0.25">
      <c r="A176" s="580"/>
      <c r="B176" s="582"/>
      <c r="C176" s="584"/>
      <c r="D176" s="6">
        <v>128203</v>
      </c>
      <c r="E176" s="24" t="s">
        <v>333</v>
      </c>
      <c r="F176" s="25" t="s">
        <v>334</v>
      </c>
      <c r="G176" s="26"/>
      <c r="H176" s="27">
        <v>193223.63426131601</v>
      </c>
      <c r="I176" s="27">
        <v>15775.999999999995</v>
      </c>
      <c r="J176" s="27">
        <v>0</v>
      </c>
      <c r="K176" s="27">
        <v>0</v>
      </c>
      <c r="L176" s="27">
        <v>0</v>
      </c>
      <c r="M176" s="28">
        <v>208999.63426131601</v>
      </c>
    </row>
    <row r="177" spans="1:13" x14ac:dyDescent="0.25">
      <c r="A177" s="580"/>
      <c r="B177" s="582"/>
      <c r="C177" s="85" t="str">
        <f>+C172&amp;" Total"</f>
        <v>2.2.1 WHOIS Core Function/Service &amp; Improvements Total</v>
      </c>
      <c r="D177" s="86"/>
      <c r="E177" s="87"/>
      <c r="F177" s="88"/>
      <c r="G177" s="89">
        <v>0.6</v>
      </c>
      <c r="H177" s="90">
        <v>267141.86343310203</v>
      </c>
      <c r="I177" s="90">
        <v>15775.999999999995</v>
      </c>
      <c r="J177" s="90">
        <v>0</v>
      </c>
      <c r="K177" s="90">
        <v>0</v>
      </c>
      <c r="L177" s="90">
        <v>0</v>
      </c>
      <c r="M177" s="91">
        <v>282917.86343310203</v>
      </c>
    </row>
    <row r="178" spans="1:13" ht="30" x14ac:dyDescent="0.25">
      <c r="A178" s="580"/>
      <c r="B178" s="582"/>
      <c r="C178" s="584" t="s">
        <v>335</v>
      </c>
      <c r="D178" s="79">
        <v>32009</v>
      </c>
      <c r="E178" s="80" t="s">
        <v>336</v>
      </c>
      <c r="F178" s="81" t="s">
        <v>337</v>
      </c>
      <c r="G178" s="82"/>
      <c r="H178" s="83">
        <v>121374.0034743954</v>
      </c>
      <c r="I178" s="83">
        <v>0</v>
      </c>
      <c r="J178" s="83">
        <v>0</v>
      </c>
      <c r="K178" s="83">
        <v>0</v>
      </c>
      <c r="L178" s="83">
        <v>0</v>
      </c>
      <c r="M178" s="84">
        <v>121374.0034743954</v>
      </c>
    </row>
    <row r="179" spans="1:13" ht="30" x14ac:dyDescent="0.25">
      <c r="A179" s="580"/>
      <c r="B179" s="582"/>
      <c r="C179" s="584"/>
      <c r="D179" s="48">
        <v>32010</v>
      </c>
      <c r="E179" s="49" t="s">
        <v>338</v>
      </c>
      <c r="F179" s="50" t="s">
        <v>339</v>
      </c>
      <c r="G179" s="51"/>
      <c r="H179" s="52">
        <v>104178.91590469773</v>
      </c>
      <c r="I179" s="52">
        <v>0</v>
      </c>
      <c r="J179" s="52">
        <v>0</v>
      </c>
      <c r="K179" s="52">
        <v>0</v>
      </c>
      <c r="L179" s="52">
        <v>0</v>
      </c>
      <c r="M179" s="53">
        <v>104178.91590469773</v>
      </c>
    </row>
    <row r="180" spans="1:13" x14ac:dyDescent="0.25">
      <c r="A180" s="580"/>
      <c r="B180" s="582"/>
      <c r="C180" s="584"/>
      <c r="D180" s="79">
        <v>32011</v>
      </c>
      <c r="E180" s="80" t="s">
        <v>340</v>
      </c>
      <c r="F180" s="81" t="s">
        <v>341</v>
      </c>
      <c r="G180" s="82"/>
      <c r="H180" s="83">
        <v>193456.49610875003</v>
      </c>
      <c r="I180" s="83">
        <v>0</v>
      </c>
      <c r="J180" s="83">
        <v>0</v>
      </c>
      <c r="K180" s="83">
        <v>52000</v>
      </c>
      <c r="L180" s="83">
        <v>25000</v>
      </c>
      <c r="M180" s="84">
        <v>270456.49610875</v>
      </c>
    </row>
    <row r="181" spans="1:13" ht="30" x14ac:dyDescent="0.25">
      <c r="A181" s="580"/>
      <c r="B181" s="582"/>
      <c r="C181" s="584"/>
      <c r="D181" s="48">
        <v>127449</v>
      </c>
      <c r="E181" s="49" t="s">
        <v>342</v>
      </c>
      <c r="F181" s="50" t="s">
        <v>337</v>
      </c>
      <c r="G181" s="51"/>
      <c r="H181" s="52">
        <v>0</v>
      </c>
      <c r="I181" s="52">
        <v>0</v>
      </c>
      <c r="J181" s="52">
        <v>60000</v>
      </c>
      <c r="K181" s="52">
        <v>1000</v>
      </c>
      <c r="L181" s="52">
        <v>24000</v>
      </c>
      <c r="M181" s="53">
        <v>85000</v>
      </c>
    </row>
    <row r="182" spans="1:13" x14ac:dyDescent="0.25">
      <c r="A182" s="580"/>
      <c r="B182" s="582"/>
      <c r="C182" s="584"/>
      <c r="D182" s="79">
        <v>127452</v>
      </c>
      <c r="E182" s="80" t="s">
        <v>343</v>
      </c>
      <c r="F182" s="81" t="s">
        <v>343</v>
      </c>
      <c r="G182" s="82"/>
      <c r="H182" s="83">
        <v>28163.984783750002</v>
      </c>
      <c r="I182" s="83">
        <v>25000</v>
      </c>
      <c r="J182" s="83">
        <v>0</v>
      </c>
      <c r="K182" s="83">
        <v>50000</v>
      </c>
      <c r="L182" s="83">
        <v>0</v>
      </c>
      <c r="M182" s="84">
        <v>103163.98478375</v>
      </c>
    </row>
    <row r="183" spans="1:13" x14ac:dyDescent="0.25">
      <c r="A183" s="580"/>
      <c r="B183" s="582"/>
      <c r="C183" s="584"/>
      <c r="D183" s="48">
        <v>127453</v>
      </c>
      <c r="E183" s="49" t="s">
        <v>344</v>
      </c>
      <c r="F183" s="50" t="s">
        <v>344</v>
      </c>
      <c r="G183" s="51"/>
      <c r="H183" s="52">
        <v>163688.16739189543</v>
      </c>
      <c r="I183" s="52">
        <v>0</v>
      </c>
      <c r="J183" s="52">
        <v>120000</v>
      </c>
      <c r="K183" s="52">
        <v>0</v>
      </c>
      <c r="L183" s="52">
        <v>0</v>
      </c>
      <c r="M183" s="53">
        <v>283688.16739189543</v>
      </c>
    </row>
    <row r="184" spans="1:13" x14ac:dyDescent="0.25">
      <c r="A184" s="580"/>
      <c r="B184" s="582"/>
      <c r="C184" s="85" t="str">
        <f>+C178&amp;" Total"</f>
        <v>2.2.2 Identifier Evolution Total</v>
      </c>
      <c r="D184" s="86"/>
      <c r="E184" s="87"/>
      <c r="F184" s="88"/>
      <c r="G184" s="89">
        <v>1.9500000000000002</v>
      </c>
      <c r="H184" s="90">
        <v>610861.56766348868</v>
      </c>
      <c r="I184" s="90">
        <v>25000</v>
      </c>
      <c r="J184" s="90">
        <v>180000</v>
      </c>
      <c r="K184" s="90">
        <v>103000</v>
      </c>
      <c r="L184" s="90">
        <v>49000</v>
      </c>
      <c r="M184" s="91">
        <v>967861.56766348856</v>
      </c>
    </row>
    <row r="185" spans="1:13" x14ac:dyDescent="0.25">
      <c r="A185" s="580"/>
      <c r="B185" s="582"/>
      <c r="C185" s="506" t="s">
        <v>345</v>
      </c>
      <c r="D185" s="6">
        <v>32002</v>
      </c>
      <c r="E185" s="24" t="s">
        <v>346</v>
      </c>
      <c r="F185" s="25" t="s">
        <v>347</v>
      </c>
      <c r="G185" s="26"/>
      <c r="H185" s="27">
        <v>67986.274717499997</v>
      </c>
      <c r="I185" s="27">
        <v>0</v>
      </c>
      <c r="J185" s="27">
        <v>0</v>
      </c>
      <c r="K185" s="27">
        <v>0</v>
      </c>
      <c r="L185" s="27">
        <v>0</v>
      </c>
      <c r="M185" s="28">
        <v>67986.274717499997</v>
      </c>
    </row>
    <row r="186" spans="1:13" x14ac:dyDescent="0.25">
      <c r="A186" s="580"/>
      <c r="B186" s="582"/>
      <c r="C186" s="85" t="str">
        <f>+C185&amp;" Total"</f>
        <v>2.2.3 Technical Experts Group Total</v>
      </c>
      <c r="D186" s="86"/>
      <c r="E186" s="87"/>
      <c r="F186" s="88"/>
      <c r="G186" s="89">
        <v>0.3</v>
      </c>
      <c r="H186" s="90">
        <v>67986.274717499997</v>
      </c>
      <c r="I186" s="90">
        <v>0</v>
      </c>
      <c r="J186" s="90">
        <v>0</v>
      </c>
      <c r="K186" s="90">
        <v>0</v>
      </c>
      <c r="L186" s="90">
        <v>0</v>
      </c>
      <c r="M186" s="91">
        <v>67986.274717499997</v>
      </c>
    </row>
    <row r="187" spans="1:13" x14ac:dyDescent="0.25">
      <c r="A187" s="580"/>
      <c r="B187" s="582"/>
      <c r="C187" s="585" t="s">
        <v>348</v>
      </c>
      <c r="D187" s="6">
        <v>32000</v>
      </c>
      <c r="E187" s="24" t="s">
        <v>349</v>
      </c>
      <c r="F187" s="25" t="s">
        <v>350</v>
      </c>
      <c r="G187" s="26"/>
      <c r="H187" s="27">
        <v>216239.74117216305</v>
      </c>
      <c r="I187" s="27">
        <v>12000</v>
      </c>
      <c r="J187" s="27">
        <v>36000</v>
      </c>
      <c r="K187" s="27">
        <v>0</v>
      </c>
      <c r="L187" s="27">
        <v>0</v>
      </c>
      <c r="M187" s="28">
        <v>264239.74117216305</v>
      </c>
    </row>
    <row r="188" spans="1:13" ht="60" x14ac:dyDescent="0.25">
      <c r="A188" s="580"/>
      <c r="B188" s="582"/>
      <c r="C188" s="585"/>
      <c r="D188" s="79">
        <v>32001</v>
      </c>
      <c r="E188" s="80" t="s">
        <v>351</v>
      </c>
      <c r="F188" s="81" t="s">
        <v>352</v>
      </c>
      <c r="G188" s="82"/>
      <c r="H188" s="83">
        <v>72530.575899461488</v>
      </c>
      <c r="I188" s="83">
        <v>0</v>
      </c>
      <c r="J188" s="83">
        <v>0</v>
      </c>
      <c r="K188" s="83">
        <v>0</v>
      </c>
      <c r="L188" s="83">
        <v>60000</v>
      </c>
      <c r="M188" s="84">
        <v>132530.57589946149</v>
      </c>
    </row>
    <row r="189" spans="1:13" ht="30" x14ac:dyDescent="0.25">
      <c r="A189" s="580"/>
      <c r="B189" s="582"/>
      <c r="C189" s="585"/>
      <c r="D189" s="6">
        <v>32005</v>
      </c>
      <c r="E189" s="24" t="s">
        <v>353</v>
      </c>
      <c r="F189" s="25" t="s">
        <v>354</v>
      </c>
      <c r="G189" s="26"/>
      <c r="H189" s="27">
        <v>36398.679158750005</v>
      </c>
      <c r="I189" s="27">
        <v>0</v>
      </c>
      <c r="J189" s="27">
        <v>36000</v>
      </c>
      <c r="K189" s="27">
        <v>13000</v>
      </c>
      <c r="L189" s="27">
        <v>35000</v>
      </c>
      <c r="M189" s="28">
        <v>120398.67915875</v>
      </c>
    </row>
    <row r="190" spans="1:13" ht="30" x14ac:dyDescent="0.25">
      <c r="A190" s="580"/>
      <c r="B190" s="582"/>
      <c r="C190" s="585"/>
      <c r="D190" s="79">
        <v>32006</v>
      </c>
      <c r="E190" s="80" t="s">
        <v>355</v>
      </c>
      <c r="F190" s="81" t="s">
        <v>356</v>
      </c>
      <c r="G190" s="82"/>
      <c r="H190" s="83">
        <v>229822.2836560045</v>
      </c>
      <c r="I190" s="83">
        <v>3000</v>
      </c>
      <c r="J190" s="83">
        <v>48000</v>
      </c>
      <c r="K190" s="83">
        <v>0</v>
      </c>
      <c r="L190" s="83">
        <v>10000</v>
      </c>
      <c r="M190" s="84">
        <v>290822.28365600447</v>
      </c>
    </row>
    <row r="191" spans="1:13" x14ac:dyDescent="0.25">
      <c r="A191" s="580"/>
      <c r="B191" s="582"/>
      <c r="C191" s="585"/>
      <c r="D191" s="6">
        <v>32007</v>
      </c>
      <c r="E191" s="24" t="s">
        <v>357</v>
      </c>
      <c r="F191" s="25" t="s">
        <v>358</v>
      </c>
      <c r="G191" s="26"/>
      <c r="H191" s="27">
        <v>244725.45729170943</v>
      </c>
      <c r="I191" s="27">
        <v>0</v>
      </c>
      <c r="J191" s="27">
        <v>48000</v>
      </c>
      <c r="K191" s="27">
        <v>0</v>
      </c>
      <c r="L191" s="27">
        <v>40000</v>
      </c>
      <c r="M191" s="28">
        <v>332725.45729170943</v>
      </c>
    </row>
    <row r="192" spans="1:13" ht="165" x14ac:dyDescent="0.25">
      <c r="A192" s="580"/>
      <c r="B192" s="582"/>
      <c r="C192" s="585"/>
      <c r="D192" s="79">
        <v>124203</v>
      </c>
      <c r="E192" s="80" t="s">
        <v>359</v>
      </c>
      <c r="F192" s="81" t="s">
        <v>360</v>
      </c>
      <c r="G192" s="82"/>
      <c r="H192" s="83">
        <v>210897.54671662912</v>
      </c>
      <c r="I192" s="83">
        <v>0</v>
      </c>
      <c r="J192" s="83">
        <v>0</v>
      </c>
      <c r="K192" s="83">
        <v>0</v>
      </c>
      <c r="L192" s="83">
        <v>0</v>
      </c>
      <c r="M192" s="84">
        <v>210897.54671662912</v>
      </c>
    </row>
    <row r="193" spans="1:13" ht="30" x14ac:dyDescent="0.25">
      <c r="A193" s="580"/>
      <c r="B193" s="582"/>
      <c r="C193" s="585"/>
      <c r="D193" s="6">
        <v>124204</v>
      </c>
      <c r="E193" s="24" t="s">
        <v>361</v>
      </c>
      <c r="F193" s="25" t="s">
        <v>362</v>
      </c>
      <c r="G193" s="26"/>
      <c r="H193" s="27">
        <v>231187.83089225914</v>
      </c>
      <c r="I193" s="27">
        <v>80996.049999999988</v>
      </c>
      <c r="J193" s="27">
        <v>0</v>
      </c>
      <c r="K193" s="27">
        <v>4320</v>
      </c>
      <c r="L193" s="27">
        <v>0</v>
      </c>
      <c r="M193" s="28">
        <v>316503.88089225913</v>
      </c>
    </row>
    <row r="194" spans="1:13" x14ac:dyDescent="0.25">
      <c r="A194" s="580"/>
      <c r="B194" s="582"/>
      <c r="C194" s="585"/>
      <c r="D194" s="79">
        <v>124205</v>
      </c>
      <c r="E194" s="80" t="s">
        <v>363</v>
      </c>
      <c r="F194" s="81" t="s">
        <v>364</v>
      </c>
      <c r="G194" s="82"/>
      <c r="H194" s="83">
        <v>546415.48042829428</v>
      </c>
      <c r="I194" s="83">
        <v>162952.01999999999</v>
      </c>
      <c r="J194" s="83">
        <v>0</v>
      </c>
      <c r="K194" s="83">
        <v>90000</v>
      </c>
      <c r="L194" s="83">
        <v>0</v>
      </c>
      <c r="M194" s="84">
        <v>799367.5004282943</v>
      </c>
    </row>
    <row r="195" spans="1:13" ht="150" x14ac:dyDescent="0.25">
      <c r="A195" s="580"/>
      <c r="B195" s="582"/>
      <c r="C195" s="585"/>
      <c r="D195" s="6">
        <v>124206</v>
      </c>
      <c r="E195" s="24" t="s">
        <v>365</v>
      </c>
      <c r="F195" s="25" t="s">
        <v>366</v>
      </c>
      <c r="G195" s="26"/>
      <c r="H195" s="27">
        <v>301228.69810026418</v>
      </c>
      <c r="I195" s="27">
        <v>0</v>
      </c>
      <c r="J195" s="27">
        <v>220000</v>
      </c>
      <c r="K195" s="27">
        <v>0</v>
      </c>
      <c r="L195" s="27">
        <v>0</v>
      </c>
      <c r="M195" s="28">
        <v>521228.69810026418</v>
      </c>
    </row>
    <row r="196" spans="1:13" ht="60" x14ac:dyDescent="0.25">
      <c r="A196" s="580"/>
      <c r="B196" s="582"/>
      <c r="C196" s="585"/>
      <c r="D196" s="79">
        <v>124207</v>
      </c>
      <c r="E196" s="80" t="s">
        <v>367</v>
      </c>
      <c r="F196" s="81" t="s">
        <v>368</v>
      </c>
      <c r="G196" s="82"/>
      <c r="H196" s="83">
        <v>477058.53413626424</v>
      </c>
      <c r="I196" s="83">
        <v>9952</v>
      </c>
      <c r="J196" s="83">
        <v>0</v>
      </c>
      <c r="K196" s="83">
        <v>0</v>
      </c>
      <c r="L196" s="83">
        <v>0</v>
      </c>
      <c r="M196" s="84">
        <v>487010.53413626424</v>
      </c>
    </row>
    <row r="197" spans="1:13" x14ac:dyDescent="0.25">
      <c r="A197" s="580"/>
      <c r="B197" s="582"/>
      <c r="C197" s="585"/>
      <c r="D197" s="6">
        <v>124208</v>
      </c>
      <c r="E197" s="24" t="s">
        <v>369</v>
      </c>
      <c r="F197" s="25" t="s">
        <v>370</v>
      </c>
      <c r="G197" s="26"/>
      <c r="H197" s="27">
        <v>247687.37689258007</v>
      </c>
      <c r="I197" s="27">
        <v>0</v>
      </c>
      <c r="J197" s="27">
        <v>0</v>
      </c>
      <c r="K197" s="27">
        <v>40000</v>
      </c>
      <c r="L197" s="27">
        <v>0</v>
      </c>
      <c r="M197" s="28">
        <v>287687.37689258007</v>
      </c>
    </row>
    <row r="198" spans="1:13" x14ac:dyDescent="0.25">
      <c r="A198" s="580"/>
      <c r="B198" s="582"/>
      <c r="C198" s="85" t="str">
        <f>+C187&amp;" Total"</f>
        <v>2.2.4 Security, Stability, and Resiliency of Internet Identifiers Total</v>
      </c>
      <c r="D198" s="86"/>
      <c r="E198" s="87"/>
      <c r="F198" s="88"/>
      <c r="G198" s="89">
        <v>10.6</v>
      </c>
      <c r="H198" s="101">
        <v>2814192.2043443792</v>
      </c>
      <c r="I198" s="101">
        <v>268900.06999999995</v>
      </c>
      <c r="J198" s="101">
        <v>388000</v>
      </c>
      <c r="K198" s="101">
        <v>147320</v>
      </c>
      <c r="L198" s="101">
        <v>145000</v>
      </c>
      <c r="M198" s="102">
        <v>3763412.2743443791</v>
      </c>
    </row>
    <row r="199" spans="1:13" ht="15.75" thickBot="1" x14ac:dyDescent="0.3">
      <c r="A199" s="580"/>
      <c r="B199" s="93" t="str">
        <f>+B172&amp;" Total"</f>
        <v>2.2 Proactively plan for changes in the use of unique identifiers and develop technology roadmaps to help guide ICANN activities Total</v>
      </c>
      <c r="C199" s="94"/>
      <c r="D199" s="103"/>
      <c r="E199" s="94"/>
      <c r="F199" s="104"/>
      <c r="G199" s="98">
        <v>13.45</v>
      </c>
      <c r="H199" s="99">
        <v>3760181.9101584698</v>
      </c>
      <c r="I199" s="99">
        <v>309676.06999999995</v>
      </c>
      <c r="J199" s="99">
        <v>568000</v>
      </c>
      <c r="K199" s="99">
        <v>250320</v>
      </c>
      <c r="L199" s="99">
        <v>194000</v>
      </c>
      <c r="M199" s="100">
        <v>5082177.9801584696</v>
      </c>
    </row>
    <row r="200" spans="1:13" ht="75" x14ac:dyDescent="0.25">
      <c r="A200" s="580"/>
      <c r="B200" s="581" t="s">
        <v>371</v>
      </c>
      <c r="C200" s="513" t="s">
        <v>853</v>
      </c>
      <c r="D200" s="79">
        <v>129657</v>
      </c>
      <c r="E200" s="80" t="s">
        <v>372</v>
      </c>
      <c r="F200" s="81" t="s">
        <v>373</v>
      </c>
      <c r="G200" s="82"/>
      <c r="H200" s="83">
        <v>173250</v>
      </c>
      <c r="I200" s="83">
        <v>0</v>
      </c>
      <c r="J200" s="83">
        <v>0</v>
      </c>
      <c r="K200" s="83">
        <v>0</v>
      </c>
      <c r="L200" s="83">
        <v>0</v>
      </c>
      <c r="M200" s="84">
        <v>173250</v>
      </c>
    </row>
    <row r="201" spans="1:13" x14ac:dyDescent="0.25">
      <c r="A201" s="580"/>
      <c r="B201" s="582"/>
      <c r="C201" s="85" t="str">
        <f>+C200&amp;" Total"</f>
        <v>2.3.1 Registration Directory Services Analysis and Development  Total</v>
      </c>
      <c r="D201" s="86"/>
      <c r="E201" s="87"/>
      <c r="F201" s="88"/>
      <c r="G201" s="89">
        <v>1</v>
      </c>
      <c r="H201" s="90">
        <v>173250</v>
      </c>
      <c r="I201" s="90">
        <v>0</v>
      </c>
      <c r="J201" s="90">
        <v>0</v>
      </c>
      <c r="K201" s="90">
        <v>0</v>
      </c>
      <c r="L201" s="90">
        <v>0</v>
      </c>
      <c r="M201" s="91">
        <v>173250</v>
      </c>
    </row>
    <row r="202" spans="1:13" x14ac:dyDescent="0.25">
      <c r="A202" s="580"/>
      <c r="B202" s="582"/>
      <c r="C202" s="85" t="s">
        <v>374</v>
      </c>
      <c r="D202" s="105" t="s">
        <v>375</v>
      </c>
      <c r="E202" s="24" t="s">
        <v>376</v>
      </c>
      <c r="F202" s="25" t="s">
        <v>376</v>
      </c>
      <c r="G202" s="26"/>
      <c r="H202" s="27">
        <v>0</v>
      </c>
      <c r="I202" s="27">
        <v>0</v>
      </c>
      <c r="J202" s="27">
        <v>0</v>
      </c>
      <c r="K202" s="27">
        <v>0</v>
      </c>
      <c r="L202" s="27">
        <v>0</v>
      </c>
      <c r="M202" s="28">
        <v>0</v>
      </c>
    </row>
    <row r="203" spans="1:13" x14ac:dyDescent="0.25">
      <c r="A203" s="580"/>
      <c r="B203" s="582"/>
      <c r="C203" s="85" t="str">
        <f>+C202&amp;" Total"</f>
        <v>2.3.2 Placeholder: Projects in this portfolio were moved to 2.1.5 based on feedback received on the draft plans. This placeholder has been retained to minimize reader confusion regarding portfolio numbering. Total</v>
      </c>
      <c r="D203" s="86"/>
      <c r="E203" s="87"/>
      <c r="F203" s="88"/>
      <c r="G203" s="89">
        <v>0</v>
      </c>
      <c r="H203" s="90">
        <v>0</v>
      </c>
      <c r="I203" s="90">
        <v>0</v>
      </c>
      <c r="J203" s="90">
        <v>0</v>
      </c>
      <c r="K203" s="90">
        <v>0</v>
      </c>
      <c r="L203" s="90">
        <v>0</v>
      </c>
      <c r="M203" s="91">
        <v>0</v>
      </c>
    </row>
    <row r="204" spans="1:13" ht="90" x14ac:dyDescent="0.25">
      <c r="A204" s="580"/>
      <c r="B204" s="582"/>
      <c r="C204" s="584" t="s">
        <v>377</v>
      </c>
      <c r="D204" s="79">
        <v>10343</v>
      </c>
      <c r="E204" s="80" t="s">
        <v>378</v>
      </c>
      <c r="F204" s="81" t="s">
        <v>379</v>
      </c>
      <c r="G204" s="82"/>
      <c r="H204" s="83">
        <v>368652.69616741408</v>
      </c>
      <c r="I204" s="83">
        <v>0</v>
      </c>
      <c r="J204" s="83">
        <v>193400</v>
      </c>
      <c r="K204" s="83">
        <v>0</v>
      </c>
      <c r="L204" s="83">
        <v>0</v>
      </c>
      <c r="M204" s="84">
        <v>562052.69616741408</v>
      </c>
    </row>
    <row r="205" spans="1:13" ht="45" x14ac:dyDescent="0.25">
      <c r="A205" s="580"/>
      <c r="B205" s="582"/>
      <c r="C205" s="584"/>
      <c r="D205" s="6">
        <v>26015</v>
      </c>
      <c r="E205" s="24" t="s">
        <v>380</v>
      </c>
      <c r="F205" s="25" t="s">
        <v>381</v>
      </c>
      <c r="G205" s="26"/>
      <c r="H205" s="27">
        <v>168000</v>
      </c>
      <c r="I205" s="27">
        <v>0</v>
      </c>
      <c r="J205" s="27">
        <v>0</v>
      </c>
      <c r="K205" s="27">
        <v>0</v>
      </c>
      <c r="L205" s="27">
        <v>0</v>
      </c>
      <c r="M205" s="28">
        <v>168000</v>
      </c>
    </row>
    <row r="206" spans="1:13" x14ac:dyDescent="0.25">
      <c r="A206" s="580"/>
      <c r="B206" s="582"/>
      <c r="C206" s="584"/>
      <c r="D206" s="79">
        <v>122002</v>
      </c>
      <c r="E206" s="80" t="s">
        <v>382</v>
      </c>
      <c r="F206" s="81" t="s">
        <v>383</v>
      </c>
      <c r="G206" s="82"/>
      <c r="H206" s="83">
        <v>35364.537185474197</v>
      </c>
      <c r="I206" s="83">
        <v>0</v>
      </c>
      <c r="J206" s="83">
        <v>0</v>
      </c>
      <c r="K206" s="83">
        <v>5000</v>
      </c>
      <c r="L206" s="83">
        <v>0</v>
      </c>
      <c r="M206" s="84">
        <v>40364.537185474197</v>
      </c>
    </row>
    <row r="207" spans="1:13" x14ac:dyDescent="0.25">
      <c r="A207" s="580"/>
      <c r="B207" s="582"/>
      <c r="C207" s="85" t="str">
        <f>+C204&amp;" Total"</f>
        <v>2.3.3 GDD Technical Services Total</v>
      </c>
      <c r="D207" s="86"/>
      <c r="E207" s="87"/>
      <c r="F207" s="88"/>
      <c r="G207" s="89">
        <v>3.3499999999999996</v>
      </c>
      <c r="H207" s="90">
        <v>572017.23335288826</v>
      </c>
      <c r="I207" s="90">
        <v>0</v>
      </c>
      <c r="J207" s="90">
        <v>193400</v>
      </c>
      <c r="K207" s="90">
        <v>5000</v>
      </c>
      <c r="L207" s="90">
        <v>0</v>
      </c>
      <c r="M207" s="91">
        <v>770417.23335288826</v>
      </c>
    </row>
    <row r="208" spans="1:13" ht="30" x14ac:dyDescent="0.25">
      <c r="A208" s="580"/>
      <c r="B208" s="582"/>
      <c r="C208" s="584" t="s">
        <v>384</v>
      </c>
      <c r="D208" s="79">
        <v>10753</v>
      </c>
      <c r="E208" s="80" t="s">
        <v>385</v>
      </c>
      <c r="F208" s="81" t="s">
        <v>386</v>
      </c>
      <c r="G208" s="82"/>
      <c r="H208" s="83">
        <v>10381.415625000001</v>
      </c>
      <c r="I208" s="83">
        <v>0</v>
      </c>
      <c r="J208" s="83">
        <v>80000</v>
      </c>
      <c r="K208" s="83">
        <v>0</v>
      </c>
      <c r="L208" s="83">
        <v>0</v>
      </c>
      <c r="M208" s="84">
        <v>90381.415624999994</v>
      </c>
    </row>
    <row r="209" spans="1:13" ht="60" x14ac:dyDescent="0.25">
      <c r="A209" s="580"/>
      <c r="B209" s="582"/>
      <c r="C209" s="584"/>
      <c r="D209" s="6">
        <v>10855</v>
      </c>
      <c r="E209" s="24" t="s">
        <v>387</v>
      </c>
      <c r="F209" s="25" t="s">
        <v>388</v>
      </c>
      <c r="G209" s="26"/>
      <c r="H209" s="27">
        <v>40141.473750000005</v>
      </c>
      <c r="I209" s="27">
        <v>154059</v>
      </c>
      <c r="J209" s="27">
        <v>459400</v>
      </c>
      <c r="K209" s="27">
        <v>12400</v>
      </c>
      <c r="L209" s="27">
        <v>0</v>
      </c>
      <c r="M209" s="28">
        <v>666000.47375</v>
      </c>
    </row>
    <row r="210" spans="1:13" ht="120" x14ac:dyDescent="0.25">
      <c r="A210" s="580"/>
      <c r="B210" s="582"/>
      <c r="C210" s="584"/>
      <c r="D210" s="79">
        <v>13006</v>
      </c>
      <c r="E210" s="80" t="s">
        <v>389</v>
      </c>
      <c r="F210" s="81" t="s">
        <v>390</v>
      </c>
      <c r="G210" s="82"/>
      <c r="H210" s="83">
        <v>50522.889374999999</v>
      </c>
      <c r="I210" s="83">
        <v>44850</v>
      </c>
      <c r="J210" s="83">
        <v>100000</v>
      </c>
      <c r="K210" s="83">
        <v>0</v>
      </c>
      <c r="L210" s="83">
        <v>0</v>
      </c>
      <c r="M210" s="84">
        <v>195372.889375</v>
      </c>
    </row>
    <row r="211" spans="1:13" x14ac:dyDescent="0.25">
      <c r="A211" s="580"/>
      <c r="B211" s="582"/>
      <c r="C211" s="584"/>
      <c r="D211" s="6">
        <v>31207</v>
      </c>
      <c r="E211" s="24" t="s">
        <v>391</v>
      </c>
      <c r="F211" s="25" t="s">
        <v>392</v>
      </c>
      <c r="G211" s="26"/>
      <c r="H211" s="27">
        <v>15226.076249999998</v>
      </c>
      <c r="I211" s="27">
        <v>0</v>
      </c>
      <c r="J211" s="27">
        <v>110000</v>
      </c>
      <c r="K211" s="27">
        <v>0</v>
      </c>
      <c r="L211" s="27">
        <v>0</v>
      </c>
      <c r="M211" s="28">
        <v>125226.07625</v>
      </c>
    </row>
    <row r="212" spans="1:13" ht="45" x14ac:dyDescent="0.25">
      <c r="A212" s="580"/>
      <c r="B212" s="582"/>
      <c r="C212" s="584"/>
      <c r="D212" s="79">
        <v>100454</v>
      </c>
      <c r="E212" s="80" t="s">
        <v>393</v>
      </c>
      <c r="F212" s="81" t="s">
        <v>394</v>
      </c>
      <c r="G212" s="82"/>
      <c r="H212" s="83">
        <v>7613.0381249999991</v>
      </c>
      <c r="I212" s="83">
        <v>0</v>
      </c>
      <c r="J212" s="83">
        <v>30000</v>
      </c>
      <c r="K212" s="83">
        <v>0</v>
      </c>
      <c r="L212" s="83">
        <v>0</v>
      </c>
      <c r="M212" s="84">
        <v>37613.038124999999</v>
      </c>
    </row>
    <row r="213" spans="1:13" x14ac:dyDescent="0.25">
      <c r="A213" s="580"/>
      <c r="B213" s="582"/>
      <c r="C213" s="584"/>
      <c r="D213" s="6">
        <v>100459</v>
      </c>
      <c r="E213" s="24" t="s">
        <v>395</v>
      </c>
      <c r="F213" s="25" t="s">
        <v>395</v>
      </c>
      <c r="G213" s="26"/>
      <c r="H213" s="27">
        <v>30452.152499999997</v>
      </c>
      <c r="I213" s="27">
        <v>3317.333333333333</v>
      </c>
      <c r="J213" s="27">
        <v>0</v>
      </c>
      <c r="K213" s="27">
        <v>0</v>
      </c>
      <c r="L213" s="27">
        <v>0</v>
      </c>
      <c r="M213" s="53">
        <v>33769.485833333332</v>
      </c>
    </row>
    <row r="214" spans="1:13" x14ac:dyDescent="0.25">
      <c r="A214" s="580"/>
      <c r="B214" s="582"/>
      <c r="C214" s="584"/>
      <c r="D214" s="79">
        <v>100460</v>
      </c>
      <c r="E214" s="80" t="s">
        <v>396</v>
      </c>
      <c r="F214" s="81" t="s">
        <v>396</v>
      </c>
      <c r="G214" s="82"/>
      <c r="H214" s="83">
        <v>11765.604374999999</v>
      </c>
      <c r="I214" s="83">
        <v>15800</v>
      </c>
      <c r="J214" s="83">
        <v>0</v>
      </c>
      <c r="K214" s="83">
        <v>0</v>
      </c>
      <c r="L214" s="83">
        <v>0</v>
      </c>
      <c r="M214" s="84">
        <v>27565.604374999999</v>
      </c>
    </row>
    <row r="215" spans="1:13" x14ac:dyDescent="0.25">
      <c r="A215" s="580"/>
      <c r="B215" s="582"/>
      <c r="C215" s="85" t="str">
        <f>+C208&amp;" Total"</f>
        <v>2.3.4 Internationalized Domain Names Total</v>
      </c>
      <c r="D215" s="86"/>
      <c r="E215" s="87"/>
      <c r="F215" s="88"/>
      <c r="G215" s="89">
        <v>1</v>
      </c>
      <c r="H215" s="90">
        <v>166102.65</v>
      </c>
      <c r="I215" s="90">
        <v>218026.33333333334</v>
      </c>
      <c r="J215" s="90">
        <v>779400</v>
      </c>
      <c r="K215" s="90">
        <v>12400</v>
      </c>
      <c r="L215" s="90">
        <v>0</v>
      </c>
      <c r="M215" s="91">
        <v>1175928.9833333334</v>
      </c>
    </row>
    <row r="216" spans="1:13" x14ac:dyDescent="0.25">
      <c r="A216" s="580"/>
      <c r="B216" s="582"/>
      <c r="C216" s="584" t="s">
        <v>397</v>
      </c>
      <c r="D216" s="79">
        <v>124086</v>
      </c>
      <c r="E216" s="80" t="s">
        <v>398</v>
      </c>
      <c r="F216" s="81" t="s">
        <v>399</v>
      </c>
      <c r="G216" s="82"/>
      <c r="H216" s="83">
        <v>135239.78327809999</v>
      </c>
      <c r="I216" s="83">
        <v>13800</v>
      </c>
      <c r="J216" s="83">
        <v>1900500</v>
      </c>
      <c r="K216" s="83">
        <v>0</v>
      </c>
      <c r="L216" s="83">
        <v>0</v>
      </c>
      <c r="M216" s="84">
        <v>2049539.7832781</v>
      </c>
    </row>
    <row r="217" spans="1:13" ht="30" x14ac:dyDescent="0.25">
      <c r="A217" s="580"/>
      <c r="B217" s="582"/>
      <c r="C217" s="584"/>
      <c r="D217" s="6">
        <v>124087</v>
      </c>
      <c r="E217" s="24" t="s">
        <v>400</v>
      </c>
      <c r="F217" s="25" t="s">
        <v>401</v>
      </c>
      <c r="G217" s="26"/>
      <c r="H217" s="27">
        <v>403947.74183867098</v>
      </c>
      <c r="I217" s="27">
        <v>98572</v>
      </c>
      <c r="J217" s="27">
        <v>150000</v>
      </c>
      <c r="K217" s="27">
        <v>372320</v>
      </c>
      <c r="L217" s="27">
        <v>0</v>
      </c>
      <c r="M217" s="28">
        <v>1024839.741838671</v>
      </c>
    </row>
    <row r="218" spans="1:13" ht="45" x14ac:dyDescent="0.25">
      <c r="A218" s="580"/>
      <c r="B218" s="582"/>
      <c r="C218" s="584"/>
      <c r="D218" s="79">
        <v>124090</v>
      </c>
      <c r="E218" s="80" t="s">
        <v>402</v>
      </c>
      <c r="F218" s="81" t="s">
        <v>403</v>
      </c>
      <c r="G218" s="82"/>
      <c r="H218" s="83">
        <v>132048.28623855</v>
      </c>
      <c r="I218" s="83">
        <v>15362.666666666668</v>
      </c>
      <c r="J218" s="83">
        <v>2828500</v>
      </c>
      <c r="K218" s="83">
        <v>0</v>
      </c>
      <c r="L218" s="83">
        <v>0</v>
      </c>
      <c r="M218" s="84">
        <v>2975910.9529052167</v>
      </c>
    </row>
    <row r="219" spans="1:13" x14ac:dyDescent="0.25">
      <c r="A219" s="580"/>
      <c r="B219" s="582"/>
      <c r="C219" s="584"/>
      <c r="D219" s="6">
        <v>124189</v>
      </c>
      <c r="E219" s="24" t="s">
        <v>404</v>
      </c>
      <c r="F219" s="25" t="s">
        <v>405</v>
      </c>
      <c r="G219" s="26"/>
      <c r="H219" s="27">
        <v>24130.018350856008</v>
      </c>
      <c r="I219" s="27">
        <v>0</v>
      </c>
      <c r="J219" s="27">
        <v>550000</v>
      </c>
      <c r="K219" s="27">
        <v>0</v>
      </c>
      <c r="L219" s="27">
        <v>0</v>
      </c>
      <c r="M219" s="28">
        <v>574130.01835085603</v>
      </c>
    </row>
    <row r="220" spans="1:13" x14ac:dyDescent="0.25">
      <c r="A220" s="580"/>
      <c r="B220" s="582"/>
      <c r="C220" s="584"/>
      <c r="D220" s="79">
        <v>124347</v>
      </c>
      <c r="E220" s="80" t="s">
        <v>406</v>
      </c>
      <c r="F220" s="81" t="s">
        <v>407</v>
      </c>
      <c r="G220" s="82"/>
      <c r="H220" s="83">
        <v>2801568.6069589704</v>
      </c>
      <c r="I220" s="83">
        <v>713398.22843431216</v>
      </c>
      <c r="J220" s="83">
        <v>796811.22357397585</v>
      </c>
      <c r="K220" s="83">
        <v>758363.46072119928</v>
      </c>
      <c r="L220" s="83">
        <v>0</v>
      </c>
      <c r="M220" s="84">
        <v>5070141.5196884582</v>
      </c>
    </row>
    <row r="221" spans="1:13" ht="75" x14ac:dyDescent="0.25">
      <c r="A221" s="580"/>
      <c r="B221" s="582"/>
      <c r="C221" s="584"/>
      <c r="D221" s="6">
        <v>125262</v>
      </c>
      <c r="E221" s="24" t="s">
        <v>408</v>
      </c>
      <c r="F221" s="25" t="s">
        <v>409</v>
      </c>
      <c r="G221" s="26"/>
      <c r="H221" s="27">
        <v>0</v>
      </c>
      <c r="I221" s="27">
        <v>0</v>
      </c>
      <c r="J221" s="27">
        <v>0</v>
      </c>
      <c r="K221" s="27">
        <v>0</v>
      </c>
      <c r="L221" s="27">
        <v>0</v>
      </c>
      <c r="M221" s="53">
        <v>0</v>
      </c>
    </row>
    <row r="222" spans="1:13" x14ac:dyDescent="0.25">
      <c r="A222" s="580"/>
      <c r="B222" s="582"/>
      <c r="C222" s="85" t="str">
        <f>+C216&amp;" Total"</f>
        <v>2.3.5 New gTLD Program Total</v>
      </c>
      <c r="D222" s="86"/>
      <c r="E222" s="87"/>
      <c r="F222" s="88"/>
      <c r="G222" s="89">
        <v>4.3499999999999988</v>
      </c>
      <c r="H222" s="90">
        <v>3496934.4366651475</v>
      </c>
      <c r="I222" s="90">
        <v>841132.89510097879</v>
      </c>
      <c r="J222" s="90">
        <v>6225811.2235739762</v>
      </c>
      <c r="K222" s="90">
        <v>1130683.4607211994</v>
      </c>
      <c r="L222" s="90">
        <v>0</v>
      </c>
      <c r="M222" s="91">
        <v>11694562.016061302</v>
      </c>
    </row>
    <row r="223" spans="1:13" ht="45" x14ac:dyDescent="0.25">
      <c r="A223" s="580"/>
      <c r="B223" s="582"/>
      <c r="C223" s="506" t="s">
        <v>410</v>
      </c>
      <c r="D223" s="6">
        <v>129703</v>
      </c>
      <c r="E223" s="24" t="s">
        <v>411</v>
      </c>
      <c r="F223" s="25" t="s">
        <v>411</v>
      </c>
      <c r="G223" s="26"/>
      <c r="H223" s="27">
        <v>0</v>
      </c>
      <c r="I223" s="27">
        <v>0</v>
      </c>
      <c r="J223" s="27">
        <v>75000</v>
      </c>
      <c r="K223" s="27">
        <v>0</v>
      </c>
      <c r="L223" s="27">
        <v>0</v>
      </c>
      <c r="M223" s="28">
        <v>75000</v>
      </c>
    </row>
    <row r="224" spans="1:13" x14ac:dyDescent="0.25">
      <c r="A224" s="580"/>
      <c r="B224" s="582"/>
      <c r="C224" s="85" t="str">
        <f>+C223&amp;" Total"</f>
        <v>2.3.6 Outreach and Relationship Management with Existing and new Registry, Registrar Community Total</v>
      </c>
      <c r="D224" s="86"/>
      <c r="E224" s="87"/>
      <c r="F224" s="88"/>
      <c r="G224" s="89">
        <v>0</v>
      </c>
      <c r="H224" s="90">
        <v>0</v>
      </c>
      <c r="I224" s="90">
        <v>0</v>
      </c>
      <c r="J224" s="90">
        <v>75000</v>
      </c>
      <c r="K224" s="90">
        <v>0</v>
      </c>
      <c r="L224" s="90">
        <v>0</v>
      </c>
      <c r="M224" s="91">
        <v>75000</v>
      </c>
    </row>
    <row r="225" spans="1:13" ht="30" x14ac:dyDescent="0.25">
      <c r="A225" s="580"/>
      <c r="B225" s="582"/>
      <c r="C225" s="584" t="s">
        <v>412</v>
      </c>
      <c r="D225" s="48">
        <v>120665</v>
      </c>
      <c r="E225" s="49" t="s">
        <v>413</v>
      </c>
      <c r="F225" s="50" t="s">
        <v>414</v>
      </c>
      <c r="G225" s="51"/>
      <c r="H225" s="52">
        <v>49579.912537960685</v>
      </c>
      <c r="I225" s="52">
        <v>2036.6666666666667</v>
      </c>
      <c r="J225" s="52">
        <v>240000</v>
      </c>
      <c r="K225" s="52">
        <v>0</v>
      </c>
      <c r="L225" s="52">
        <v>0</v>
      </c>
      <c r="M225" s="53">
        <v>291616.57920462737</v>
      </c>
    </row>
    <row r="226" spans="1:13" ht="45" x14ac:dyDescent="0.25">
      <c r="A226" s="580"/>
      <c r="B226" s="582"/>
      <c r="C226" s="584"/>
      <c r="D226" s="48">
        <v>121934</v>
      </c>
      <c r="E226" s="49" t="s">
        <v>415</v>
      </c>
      <c r="F226" s="50" t="s">
        <v>416</v>
      </c>
      <c r="G226" s="51"/>
      <c r="H226" s="52">
        <v>87589.583093767142</v>
      </c>
      <c r="I226" s="52">
        <v>0</v>
      </c>
      <c r="J226" s="52">
        <v>0</v>
      </c>
      <c r="K226" s="52">
        <v>0</v>
      </c>
      <c r="L226" s="52">
        <v>0</v>
      </c>
      <c r="M226" s="53">
        <v>87589.583093767142</v>
      </c>
    </row>
    <row r="227" spans="1:13" ht="30" x14ac:dyDescent="0.25">
      <c r="A227" s="580"/>
      <c r="B227" s="582"/>
      <c r="C227" s="584"/>
      <c r="D227" s="48">
        <v>127455</v>
      </c>
      <c r="E227" s="49" t="s">
        <v>417</v>
      </c>
      <c r="F227" s="50" t="s">
        <v>418</v>
      </c>
      <c r="G227" s="51"/>
      <c r="H227" s="52">
        <v>1212768.0075447699</v>
      </c>
      <c r="I227" s="52">
        <v>0</v>
      </c>
      <c r="J227" s="52">
        <v>0</v>
      </c>
      <c r="K227" s="52">
        <v>4320</v>
      </c>
      <c r="L227" s="52">
        <v>0</v>
      </c>
      <c r="M227" s="53">
        <v>1217088.0075447699</v>
      </c>
    </row>
    <row r="228" spans="1:13" ht="30" x14ac:dyDescent="0.25">
      <c r="A228" s="580"/>
      <c r="B228" s="582"/>
      <c r="C228" s="584"/>
      <c r="D228" s="48">
        <v>127457</v>
      </c>
      <c r="E228" s="49" t="s">
        <v>419</v>
      </c>
      <c r="F228" s="50" t="s">
        <v>420</v>
      </c>
      <c r="G228" s="51"/>
      <c r="H228" s="52">
        <v>0</v>
      </c>
      <c r="I228" s="52">
        <v>11831.999999999996</v>
      </c>
      <c r="J228" s="52">
        <v>0</v>
      </c>
      <c r="K228" s="52">
        <v>0</v>
      </c>
      <c r="L228" s="52">
        <v>0</v>
      </c>
      <c r="M228" s="53">
        <v>11831.999999999996</v>
      </c>
    </row>
    <row r="229" spans="1:13" x14ac:dyDescent="0.25">
      <c r="A229" s="580"/>
      <c r="B229" s="582"/>
      <c r="C229" s="584"/>
      <c r="D229" s="48">
        <v>31900</v>
      </c>
      <c r="E229" s="49" t="s">
        <v>421</v>
      </c>
      <c r="F229" s="50" t="s">
        <v>422</v>
      </c>
      <c r="G229" s="51"/>
      <c r="H229" s="52">
        <v>0</v>
      </c>
      <c r="I229" s="52">
        <v>80352.666666666686</v>
      </c>
      <c r="J229" s="52">
        <v>0</v>
      </c>
      <c r="K229" s="52">
        <v>18600</v>
      </c>
      <c r="L229" s="52">
        <v>0</v>
      </c>
      <c r="M229" s="53">
        <v>98952.666666666686</v>
      </c>
    </row>
    <row r="230" spans="1:13" x14ac:dyDescent="0.25">
      <c r="A230" s="580"/>
      <c r="B230" s="582"/>
      <c r="C230" s="85" t="str">
        <f>+C225&amp;" Total"</f>
        <v>2.3.7 Domain Name Services Total</v>
      </c>
      <c r="D230" s="86"/>
      <c r="E230" s="87"/>
      <c r="F230" s="88"/>
      <c r="G230" s="89">
        <v>5.7416666666666654</v>
      </c>
      <c r="H230" s="90">
        <v>1349937.5031764978</v>
      </c>
      <c r="I230" s="90">
        <v>94221.333333333343</v>
      </c>
      <c r="J230" s="90">
        <v>240000</v>
      </c>
      <c r="K230" s="90">
        <v>22920</v>
      </c>
      <c r="L230" s="90">
        <v>0</v>
      </c>
      <c r="M230" s="91">
        <v>1707078.836509831</v>
      </c>
    </row>
    <row r="231" spans="1:13" ht="30" x14ac:dyDescent="0.25">
      <c r="A231" s="580"/>
      <c r="B231" s="582"/>
      <c r="C231" s="584" t="s">
        <v>423</v>
      </c>
      <c r="D231" s="6">
        <v>12535</v>
      </c>
      <c r="E231" s="24" t="s">
        <v>424</v>
      </c>
      <c r="F231" s="25" t="s">
        <v>425</v>
      </c>
      <c r="G231" s="26"/>
      <c r="H231" s="27">
        <v>307180.562236686</v>
      </c>
      <c r="I231" s="27">
        <v>3055</v>
      </c>
      <c r="J231" s="27">
        <v>334500</v>
      </c>
      <c r="K231" s="27">
        <v>0</v>
      </c>
      <c r="L231" s="27">
        <v>0</v>
      </c>
      <c r="M231" s="28">
        <v>644735.562236686</v>
      </c>
    </row>
    <row r="232" spans="1:13" ht="30" x14ac:dyDescent="0.25">
      <c r="A232" s="580"/>
      <c r="B232" s="582"/>
      <c r="C232" s="584"/>
      <c r="D232" s="79">
        <v>25250</v>
      </c>
      <c r="E232" s="80" t="s">
        <v>426</v>
      </c>
      <c r="F232" s="81" t="s">
        <v>427</v>
      </c>
      <c r="G232" s="82"/>
      <c r="H232" s="83">
        <v>93552.705539013361</v>
      </c>
      <c r="I232" s="83">
        <v>3943.9999999999995</v>
      </c>
      <c r="J232" s="83">
        <v>458750</v>
      </c>
      <c r="K232" s="83">
        <v>15000</v>
      </c>
      <c r="L232" s="83">
        <v>0</v>
      </c>
      <c r="M232" s="84">
        <v>571246.70553901338</v>
      </c>
    </row>
    <row r="233" spans="1:13" ht="30" x14ac:dyDescent="0.25">
      <c r="A233" s="580"/>
      <c r="B233" s="582"/>
      <c r="C233" s="584"/>
      <c r="D233" s="6">
        <v>124120</v>
      </c>
      <c r="E233" s="24" t="s">
        <v>428</v>
      </c>
      <c r="F233" s="25" t="s">
        <v>429</v>
      </c>
      <c r="G233" s="26"/>
      <c r="H233" s="27">
        <v>1237599.1233529411</v>
      </c>
      <c r="I233" s="27">
        <v>23044</v>
      </c>
      <c r="J233" s="27">
        <v>0</v>
      </c>
      <c r="K233" s="27">
        <v>0</v>
      </c>
      <c r="L233" s="27">
        <v>0</v>
      </c>
      <c r="M233" s="28">
        <v>1260643.1233529411</v>
      </c>
    </row>
    <row r="234" spans="1:13" x14ac:dyDescent="0.25">
      <c r="A234" s="580"/>
      <c r="B234" s="582"/>
      <c r="C234" s="85" t="str">
        <f>+C231&amp;" Total"</f>
        <v>2.3.8 Next gTLD Round Planning Total</v>
      </c>
      <c r="D234" s="86"/>
      <c r="E234" s="87"/>
      <c r="F234" s="88"/>
      <c r="G234" s="89">
        <v>8.3083333333333336</v>
      </c>
      <c r="H234" s="90">
        <v>1638332.3911286406</v>
      </c>
      <c r="I234" s="90">
        <v>30043</v>
      </c>
      <c r="J234" s="90">
        <v>793250</v>
      </c>
      <c r="K234" s="90">
        <v>15000</v>
      </c>
      <c r="L234" s="90">
        <v>0</v>
      </c>
      <c r="M234" s="91">
        <v>2476625.3911286406</v>
      </c>
    </row>
    <row r="235" spans="1:13" ht="30" x14ac:dyDescent="0.25">
      <c r="A235" s="580"/>
      <c r="B235" s="582"/>
      <c r="C235" s="506" t="s">
        <v>430</v>
      </c>
      <c r="D235" s="6">
        <v>19104</v>
      </c>
      <c r="E235" s="24" t="s">
        <v>431</v>
      </c>
      <c r="F235" s="25" t="s">
        <v>432</v>
      </c>
      <c r="G235" s="26"/>
      <c r="H235" s="27">
        <v>0</v>
      </c>
      <c r="I235" s="27">
        <v>0</v>
      </c>
      <c r="J235" s="27">
        <v>1300000</v>
      </c>
      <c r="K235" s="27">
        <v>0</v>
      </c>
      <c r="L235" s="27">
        <v>0</v>
      </c>
      <c r="M235" s="28">
        <v>1300000</v>
      </c>
    </row>
    <row r="236" spans="1:13" x14ac:dyDescent="0.25">
      <c r="A236" s="580"/>
      <c r="B236" s="582"/>
      <c r="C236" s="85" t="str">
        <f>+C235&amp;" Total"</f>
        <v>2.3.9 Universal Acceptance Total</v>
      </c>
      <c r="D236" s="86"/>
      <c r="E236" s="87"/>
      <c r="F236" s="88"/>
      <c r="G236" s="89">
        <v>0</v>
      </c>
      <c r="H236" s="90">
        <v>0</v>
      </c>
      <c r="I236" s="90">
        <v>0</v>
      </c>
      <c r="J236" s="90">
        <v>1300000</v>
      </c>
      <c r="K236" s="90">
        <v>0</v>
      </c>
      <c r="L236" s="90">
        <v>0</v>
      </c>
      <c r="M236" s="91">
        <v>1300000</v>
      </c>
    </row>
    <row r="237" spans="1:13" ht="60" x14ac:dyDescent="0.25">
      <c r="A237" s="580"/>
      <c r="B237" s="582"/>
      <c r="C237" s="584" t="s">
        <v>433</v>
      </c>
      <c r="D237" s="48">
        <v>29850</v>
      </c>
      <c r="E237" s="49" t="s">
        <v>434</v>
      </c>
      <c r="F237" s="50" t="s">
        <v>435</v>
      </c>
      <c r="G237" s="51"/>
      <c r="H237" s="52">
        <v>23389.697783039999</v>
      </c>
      <c r="I237" s="52">
        <v>0</v>
      </c>
      <c r="J237" s="52">
        <v>0</v>
      </c>
      <c r="K237" s="52">
        <v>0</v>
      </c>
      <c r="L237" s="52">
        <v>0</v>
      </c>
      <c r="M237" s="53">
        <v>23389.697783039999</v>
      </c>
    </row>
    <row r="238" spans="1:13" ht="30" x14ac:dyDescent="0.25">
      <c r="A238" s="580"/>
      <c r="B238" s="582"/>
      <c r="C238" s="584"/>
      <c r="D238" s="48">
        <v>31769</v>
      </c>
      <c r="E238" s="49" t="s">
        <v>436</v>
      </c>
      <c r="F238" s="50" t="s">
        <v>437</v>
      </c>
      <c r="G238" s="51"/>
      <c r="H238" s="52">
        <v>178417.78399930641</v>
      </c>
      <c r="I238" s="52">
        <v>0</v>
      </c>
      <c r="J238" s="52">
        <v>0</v>
      </c>
      <c r="K238" s="52">
        <v>0</v>
      </c>
      <c r="L238" s="52">
        <v>0</v>
      </c>
      <c r="M238" s="53">
        <v>178417.78399930641</v>
      </c>
    </row>
    <row r="239" spans="1:13" ht="90" x14ac:dyDescent="0.25">
      <c r="A239" s="580"/>
      <c r="B239" s="582"/>
      <c r="C239" s="584"/>
      <c r="D239" s="79">
        <v>31787</v>
      </c>
      <c r="E239" s="80" t="s">
        <v>438</v>
      </c>
      <c r="F239" s="81" t="s">
        <v>439</v>
      </c>
      <c r="G239" s="82"/>
      <c r="H239" s="83">
        <v>0</v>
      </c>
      <c r="I239" s="83">
        <v>0</v>
      </c>
      <c r="J239" s="83">
        <v>50000</v>
      </c>
      <c r="K239" s="83">
        <v>0</v>
      </c>
      <c r="L239" s="83">
        <v>0</v>
      </c>
      <c r="M239" s="84">
        <v>50000</v>
      </c>
    </row>
    <row r="240" spans="1:13" x14ac:dyDescent="0.25">
      <c r="A240" s="580"/>
      <c r="B240" s="582"/>
      <c r="C240" s="584"/>
      <c r="D240" s="48">
        <v>32065</v>
      </c>
      <c r="E240" s="49" t="s">
        <v>440</v>
      </c>
      <c r="F240" s="50" t="s">
        <v>441</v>
      </c>
      <c r="G240" s="51"/>
      <c r="H240" s="52">
        <v>95564.830109544157</v>
      </c>
      <c r="I240" s="52">
        <v>0</v>
      </c>
      <c r="J240" s="52">
        <v>0</v>
      </c>
      <c r="K240" s="52">
        <v>0</v>
      </c>
      <c r="L240" s="52">
        <v>0</v>
      </c>
      <c r="M240" s="53">
        <v>95564.830109544157</v>
      </c>
    </row>
    <row r="241" spans="1:13" ht="45" x14ac:dyDescent="0.25">
      <c r="A241" s="580"/>
      <c r="B241" s="582"/>
      <c r="C241" s="584"/>
      <c r="D241" s="48">
        <v>125397</v>
      </c>
      <c r="E241" s="49" t="s">
        <v>442</v>
      </c>
      <c r="F241" s="50" t="s">
        <v>443</v>
      </c>
      <c r="G241" s="51"/>
      <c r="H241" s="52">
        <v>21092.623692915025</v>
      </c>
      <c r="I241" s="52">
        <v>0</v>
      </c>
      <c r="J241" s="52">
        <v>18000</v>
      </c>
      <c r="K241" s="52">
        <v>0</v>
      </c>
      <c r="L241" s="52">
        <v>0</v>
      </c>
      <c r="M241" s="53">
        <v>39092.623692915025</v>
      </c>
    </row>
    <row r="242" spans="1:13" ht="60" x14ac:dyDescent="0.25">
      <c r="A242" s="580"/>
      <c r="B242" s="582"/>
      <c r="C242" s="584"/>
      <c r="D242" s="79">
        <v>125411</v>
      </c>
      <c r="E242" s="80" t="s">
        <v>444</v>
      </c>
      <c r="F242" s="81" t="s">
        <v>445</v>
      </c>
      <c r="G242" s="82"/>
      <c r="H242" s="83">
        <v>19015.992683058324</v>
      </c>
      <c r="I242" s="83">
        <v>0</v>
      </c>
      <c r="J242" s="83">
        <v>130000</v>
      </c>
      <c r="K242" s="83">
        <v>0</v>
      </c>
      <c r="L242" s="83">
        <v>0</v>
      </c>
      <c r="M242" s="84">
        <v>149015.99268305831</v>
      </c>
    </row>
    <row r="243" spans="1:13" x14ac:dyDescent="0.25">
      <c r="A243" s="580"/>
      <c r="B243" s="582"/>
      <c r="C243" s="584"/>
      <c r="D243" s="48">
        <v>125416</v>
      </c>
      <c r="E243" s="49" t="s">
        <v>446</v>
      </c>
      <c r="F243" s="50" t="s">
        <v>447</v>
      </c>
      <c r="G243" s="51"/>
      <c r="H243" s="52">
        <v>132141.89770844002</v>
      </c>
      <c r="I243" s="52">
        <v>0</v>
      </c>
      <c r="J243" s="52">
        <v>0</v>
      </c>
      <c r="K243" s="52">
        <v>0</v>
      </c>
      <c r="L243" s="52">
        <v>0</v>
      </c>
      <c r="M243" s="53">
        <v>132141.89770844002</v>
      </c>
    </row>
    <row r="244" spans="1:13" x14ac:dyDescent="0.25">
      <c r="A244" s="580"/>
      <c r="B244" s="582"/>
      <c r="C244" s="584"/>
      <c r="D244" s="79">
        <v>125430</v>
      </c>
      <c r="E244" s="80" t="s">
        <v>448</v>
      </c>
      <c r="F244" s="81" t="s">
        <v>449</v>
      </c>
      <c r="G244" s="82"/>
      <c r="H244" s="83">
        <v>21764.335622886756</v>
      </c>
      <c r="I244" s="83">
        <v>43472</v>
      </c>
      <c r="J244" s="83">
        <v>0</v>
      </c>
      <c r="K244" s="83">
        <v>0</v>
      </c>
      <c r="L244" s="83">
        <v>0</v>
      </c>
      <c r="M244" s="84">
        <v>65236.335622886756</v>
      </c>
    </row>
    <row r="245" spans="1:13" ht="30" x14ac:dyDescent="0.25">
      <c r="A245" s="580"/>
      <c r="B245" s="582"/>
      <c r="C245" s="584"/>
      <c r="D245" s="48">
        <v>125435</v>
      </c>
      <c r="E245" s="49" t="s">
        <v>450</v>
      </c>
      <c r="F245" s="50" t="s">
        <v>451</v>
      </c>
      <c r="G245" s="51"/>
      <c r="H245" s="52">
        <v>128820.06498033307</v>
      </c>
      <c r="I245" s="52">
        <v>26010</v>
      </c>
      <c r="J245" s="52">
        <v>0</v>
      </c>
      <c r="K245" s="52">
        <v>34800</v>
      </c>
      <c r="L245" s="52">
        <v>0</v>
      </c>
      <c r="M245" s="53">
        <v>189630.06498033309</v>
      </c>
    </row>
    <row r="246" spans="1:13" x14ac:dyDescent="0.25">
      <c r="A246" s="580"/>
      <c r="B246" s="582"/>
      <c r="C246" s="584"/>
      <c r="D246" s="79">
        <v>125446</v>
      </c>
      <c r="E246" s="80" t="s">
        <v>452</v>
      </c>
      <c r="F246" s="81" t="s">
        <v>453</v>
      </c>
      <c r="G246" s="82"/>
      <c r="H246" s="83">
        <v>322207.15187205205</v>
      </c>
      <c r="I246" s="83">
        <v>0</v>
      </c>
      <c r="J246" s="83">
        <v>0</v>
      </c>
      <c r="K246" s="83">
        <v>0</v>
      </c>
      <c r="L246" s="83">
        <v>0</v>
      </c>
      <c r="M246" s="84">
        <v>322207.15187205205</v>
      </c>
    </row>
    <row r="247" spans="1:13" ht="60" x14ac:dyDescent="0.25">
      <c r="A247" s="580"/>
      <c r="B247" s="582"/>
      <c r="C247" s="584"/>
      <c r="D247" s="48">
        <v>125448</v>
      </c>
      <c r="E247" s="49" t="s">
        <v>454</v>
      </c>
      <c r="F247" s="50" t="s">
        <v>455</v>
      </c>
      <c r="G247" s="51"/>
      <c r="H247" s="52">
        <v>462845.75892162963</v>
      </c>
      <c r="I247" s="52">
        <v>160344.66666666666</v>
      </c>
      <c r="J247" s="52">
        <v>0</v>
      </c>
      <c r="K247" s="52">
        <v>0</v>
      </c>
      <c r="L247" s="52">
        <v>0</v>
      </c>
      <c r="M247" s="53">
        <v>623190.42558829626</v>
      </c>
    </row>
    <row r="248" spans="1:13" x14ac:dyDescent="0.25">
      <c r="A248" s="580"/>
      <c r="B248" s="582"/>
      <c r="C248" s="85" t="str">
        <f>+C237&amp;" Total"</f>
        <v>2.3.10 Registry Services Total</v>
      </c>
      <c r="D248" s="86"/>
      <c r="E248" s="87"/>
      <c r="F248" s="88"/>
      <c r="G248" s="89">
        <v>9</v>
      </c>
      <c r="H248" s="106">
        <v>1405260.1373732053</v>
      </c>
      <c r="I248" s="106">
        <v>229826.66666666666</v>
      </c>
      <c r="J248" s="106">
        <v>198000</v>
      </c>
      <c r="K248" s="106">
        <v>34800</v>
      </c>
      <c r="L248" s="106">
        <v>0</v>
      </c>
      <c r="M248" s="107">
        <v>1867886.8040398723</v>
      </c>
    </row>
    <row r="249" spans="1:13" ht="45" x14ac:dyDescent="0.25">
      <c r="A249" s="580"/>
      <c r="B249" s="582"/>
      <c r="C249" s="584" t="s">
        <v>456</v>
      </c>
      <c r="D249" s="79">
        <v>26317</v>
      </c>
      <c r="E249" s="80" t="s">
        <v>457</v>
      </c>
      <c r="F249" s="81" t="s">
        <v>458</v>
      </c>
      <c r="G249" s="82"/>
      <c r="H249" s="83">
        <v>39323.806070794453</v>
      </c>
      <c r="I249" s="83">
        <v>0</v>
      </c>
      <c r="J249" s="83">
        <v>0</v>
      </c>
      <c r="K249" s="83">
        <v>110000</v>
      </c>
      <c r="L249" s="83">
        <v>0</v>
      </c>
      <c r="M249" s="84">
        <v>149323.80607079447</v>
      </c>
    </row>
    <row r="250" spans="1:13" x14ac:dyDescent="0.25">
      <c r="A250" s="580"/>
      <c r="B250" s="582"/>
      <c r="C250" s="584"/>
      <c r="D250" s="6">
        <v>111857</v>
      </c>
      <c r="E250" s="24" t="s">
        <v>459</v>
      </c>
      <c r="F250" s="25" t="s">
        <v>460</v>
      </c>
      <c r="G250" s="26"/>
      <c r="H250" s="27">
        <v>87793.069168761984</v>
      </c>
      <c r="I250" s="27">
        <v>0</v>
      </c>
      <c r="J250" s="27">
        <v>20000</v>
      </c>
      <c r="K250" s="27">
        <v>0</v>
      </c>
      <c r="L250" s="27">
        <v>0</v>
      </c>
      <c r="M250" s="28">
        <v>107793.06916876198</v>
      </c>
    </row>
    <row r="251" spans="1:13" ht="45" x14ac:dyDescent="0.25">
      <c r="A251" s="580"/>
      <c r="B251" s="582"/>
      <c r="C251" s="584"/>
      <c r="D251" s="79">
        <v>125378</v>
      </c>
      <c r="E251" s="80" t="s">
        <v>461</v>
      </c>
      <c r="F251" s="81" t="s">
        <v>462</v>
      </c>
      <c r="G251" s="82"/>
      <c r="H251" s="83">
        <v>645156.7585645339</v>
      </c>
      <c r="I251" s="83">
        <v>54770</v>
      </c>
      <c r="J251" s="83">
        <v>95000</v>
      </c>
      <c r="K251" s="83">
        <v>18720</v>
      </c>
      <c r="L251" s="83">
        <v>0</v>
      </c>
      <c r="M251" s="84">
        <v>813646.7585645339</v>
      </c>
    </row>
    <row r="252" spans="1:13" ht="30" x14ac:dyDescent="0.25">
      <c r="A252" s="580"/>
      <c r="B252" s="582"/>
      <c r="C252" s="584"/>
      <c r="D252" s="6">
        <v>125380</v>
      </c>
      <c r="E252" s="24" t="s">
        <v>463</v>
      </c>
      <c r="F252" s="25" t="s">
        <v>464</v>
      </c>
      <c r="G252" s="26"/>
      <c r="H252" s="27">
        <v>288178.57948241936</v>
      </c>
      <c r="I252" s="27">
        <v>60115.666666666664</v>
      </c>
      <c r="J252" s="27">
        <v>0</v>
      </c>
      <c r="K252" s="27">
        <v>0</v>
      </c>
      <c r="L252" s="27">
        <v>0</v>
      </c>
      <c r="M252" s="28">
        <v>348294.24614908604</v>
      </c>
    </row>
    <row r="253" spans="1:13" x14ac:dyDescent="0.25">
      <c r="A253" s="580"/>
      <c r="B253" s="582"/>
      <c r="C253" s="85" t="str">
        <f>+C249&amp;" Total"</f>
        <v>2.3.11 Registrar Services Total</v>
      </c>
      <c r="D253" s="86"/>
      <c r="E253" s="87"/>
      <c r="F253" s="88"/>
      <c r="G253" s="89">
        <v>6</v>
      </c>
      <c r="H253" s="106">
        <v>1060452.2132865097</v>
      </c>
      <c r="I253" s="106">
        <v>114885.66666666666</v>
      </c>
      <c r="J253" s="106">
        <v>115000</v>
      </c>
      <c r="K253" s="106">
        <v>128720</v>
      </c>
      <c r="L253" s="106">
        <v>0</v>
      </c>
      <c r="M253" s="107">
        <v>1419057.8799531762</v>
      </c>
    </row>
    <row r="254" spans="1:13" x14ac:dyDescent="0.25">
      <c r="A254" s="580"/>
      <c r="B254" s="108" t="str">
        <f>+B200&amp;" Total"</f>
        <v>2.3 Support the evolution of domain name marketplace to be robust, stable and trusted Total</v>
      </c>
      <c r="C254" s="109"/>
      <c r="D254" s="110"/>
      <c r="E254" s="109"/>
      <c r="F254" s="111"/>
      <c r="G254" s="112">
        <v>38.75</v>
      </c>
      <c r="H254" s="113">
        <v>9862286.5649828892</v>
      </c>
      <c r="I254" s="113">
        <v>1528135.8951009789</v>
      </c>
      <c r="J254" s="113">
        <v>9919861.2235739753</v>
      </c>
      <c r="K254" s="113">
        <v>1349523.4607211994</v>
      </c>
      <c r="L254" s="113">
        <v>0</v>
      </c>
      <c r="M254" s="114">
        <v>22659807.144379046</v>
      </c>
    </row>
    <row r="255" spans="1:13" ht="15.75" thickBot="1" x14ac:dyDescent="0.3">
      <c r="A255" s="115" t="s">
        <v>465</v>
      </c>
      <c r="B255" s="116"/>
      <c r="C255" s="117"/>
      <c r="D255" s="118"/>
      <c r="E255" s="117"/>
      <c r="F255" s="119"/>
      <c r="G255" s="120">
        <v>105.71666666666667</v>
      </c>
      <c r="H255" s="121">
        <v>22156725.101592008</v>
      </c>
      <c r="I255" s="121">
        <v>3051844.9951009788</v>
      </c>
      <c r="J255" s="121">
        <v>14363658.223573975</v>
      </c>
      <c r="K255" s="121">
        <v>2297572.7940545324</v>
      </c>
      <c r="L255" s="121">
        <v>373000</v>
      </c>
      <c r="M255" s="122">
        <v>42242801.1143215</v>
      </c>
    </row>
    <row r="256" spans="1:13" ht="30" x14ac:dyDescent="0.25">
      <c r="A256" s="594" t="s">
        <v>466</v>
      </c>
      <c r="B256" s="596" t="s">
        <v>467</v>
      </c>
      <c r="C256" s="598" t="s">
        <v>468</v>
      </c>
      <c r="D256" s="6">
        <v>31460</v>
      </c>
      <c r="E256" s="24" t="s">
        <v>469</v>
      </c>
      <c r="F256" s="25" t="s">
        <v>470</v>
      </c>
      <c r="G256" s="55"/>
      <c r="H256" s="56">
        <v>48163.044300000001</v>
      </c>
      <c r="I256" s="56">
        <v>0</v>
      </c>
      <c r="J256" s="56">
        <v>0</v>
      </c>
      <c r="K256" s="56">
        <v>0</v>
      </c>
      <c r="L256" s="56">
        <v>0</v>
      </c>
      <c r="M256" s="57">
        <v>48163.044300000001</v>
      </c>
    </row>
    <row r="257" spans="1:13" ht="45" x14ac:dyDescent="0.25">
      <c r="A257" s="595"/>
      <c r="B257" s="597"/>
      <c r="C257" s="599"/>
      <c r="D257" s="124">
        <v>123559</v>
      </c>
      <c r="E257" s="125" t="s">
        <v>471</v>
      </c>
      <c r="F257" s="126" t="s">
        <v>472</v>
      </c>
      <c r="G257" s="127"/>
      <c r="H257" s="128">
        <v>0</v>
      </c>
      <c r="I257" s="128">
        <v>0</v>
      </c>
      <c r="J257" s="128">
        <v>0</v>
      </c>
      <c r="K257" s="128">
        <v>0</v>
      </c>
      <c r="L257" s="128">
        <v>0</v>
      </c>
      <c r="M257" s="129">
        <v>0</v>
      </c>
    </row>
    <row r="258" spans="1:13" ht="45" x14ac:dyDescent="0.25">
      <c r="A258" s="595"/>
      <c r="B258" s="597"/>
      <c r="C258" s="599"/>
      <c r="D258" s="6">
        <v>123561</v>
      </c>
      <c r="E258" s="24" t="s">
        <v>473</v>
      </c>
      <c r="F258" s="25" t="s">
        <v>474</v>
      </c>
      <c r="G258" s="26"/>
      <c r="H258" s="27">
        <v>0</v>
      </c>
      <c r="I258" s="27">
        <v>0</v>
      </c>
      <c r="J258" s="27">
        <v>0</v>
      </c>
      <c r="K258" s="27">
        <v>0</v>
      </c>
      <c r="L258" s="27">
        <v>0</v>
      </c>
      <c r="M258" s="28">
        <v>0</v>
      </c>
    </row>
    <row r="259" spans="1:13" ht="30" x14ac:dyDescent="0.25">
      <c r="A259" s="595"/>
      <c r="B259" s="597"/>
      <c r="C259" s="599"/>
      <c r="D259" s="124">
        <v>123666</v>
      </c>
      <c r="E259" s="125" t="s">
        <v>475</v>
      </c>
      <c r="F259" s="126" t="s">
        <v>476</v>
      </c>
      <c r="G259" s="127"/>
      <c r="H259" s="128">
        <v>652806.69178768201</v>
      </c>
      <c r="I259" s="128">
        <v>320529.21343787434</v>
      </c>
      <c r="J259" s="128">
        <v>0</v>
      </c>
      <c r="K259" s="128">
        <v>29470</v>
      </c>
      <c r="L259" s="128">
        <v>0</v>
      </c>
      <c r="M259" s="129">
        <v>1002805.9052255563</v>
      </c>
    </row>
    <row r="260" spans="1:13" x14ac:dyDescent="0.25">
      <c r="A260" s="595"/>
      <c r="B260" s="597"/>
      <c r="C260" s="130" t="str">
        <f>+C256&amp;" Total"</f>
        <v>3.1.1 Strategic and Operating Planning Total</v>
      </c>
      <c r="D260" s="131"/>
      <c r="E260" s="132"/>
      <c r="F260" s="133"/>
      <c r="G260" s="134">
        <v>3.3499999999999996</v>
      </c>
      <c r="H260" s="135">
        <v>700969.73608768196</v>
      </c>
      <c r="I260" s="135">
        <v>320529.21343787434</v>
      </c>
      <c r="J260" s="135">
        <v>0</v>
      </c>
      <c r="K260" s="135">
        <v>29470</v>
      </c>
      <c r="L260" s="135">
        <v>0</v>
      </c>
      <c r="M260" s="136">
        <v>1050968.9495255563</v>
      </c>
    </row>
    <row r="261" spans="1:13" x14ac:dyDescent="0.25">
      <c r="A261" s="595"/>
      <c r="B261" s="597"/>
      <c r="C261" s="600" t="s">
        <v>477</v>
      </c>
      <c r="D261" s="137">
        <v>25957</v>
      </c>
      <c r="E261" s="138" t="s">
        <v>478</v>
      </c>
      <c r="F261" s="139" t="s">
        <v>479</v>
      </c>
      <c r="G261" s="26"/>
      <c r="H261" s="37">
        <v>0</v>
      </c>
      <c r="I261" s="37">
        <v>0</v>
      </c>
      <c r="J261" s="37">
        <v>10000</v>
      </c>
      <c r="K261" s="37">
        <v>11000</v>
      </c>
      <c r="L261" s="37">
        <v>0</v>
      </c>
      <c r="M261" s="38">
        <v>21000</v>
      </c>
    </row>
    <row r="262" spans="1:13" ht="30" x14ac:dyDescent="0.25">
      <c r="A262" s="595"/>
      <c r="B262" s="597"/>
      <c r="C262" s="600"/>
      <c r="D262" s="124">
        <v>112552</v>
      </c>
      <c r="E262" s="125" t="s">
        <v>480</v>
      </c>
      <c r="F262" s="126" t="s">
        <v>481</v>
      </c>
      <c r="G262" s="127"/>
      <c r="H262" s="128">
        <v>142137.44315394998</v>
      </c>
      <c r="I262" s="128">
        <v>0</v>
      </c>
      <c r="J262" s="128">
        <v>0</v>
      </c>
      <c r="K262" s="128">
        <v>0</v>
      </c>
      <c r="L262" s="128">
        <v>0</v>
      </c>
      <c r="M262" s="129">
        <v>142137.44315394998</v>
      </c>
    </row>
    <row r="263" spans="1:13" x14ac:dyDescent="0.25">
      <c r="A263" s="595"/>
      <c r="B263" s="597"/>
      <c r="C263" s="130" t="str">
        <f>+C261&amp;" Total"</f>
        <v>3.1.2 Organizational Excellence and Intelligence Total</v>
      </c>
      <c r="D263" s="131"/>
      <c r="E263" s="132"/>
      <c r="F263" s="133"/>
      <c r="G263" s="134">
        <v>0.9</v>
      </c>
      <c r="H263" s="140">
        <v>142137.44315394998</v>
      </c>
      <c r="I263" s="140">
        <v>0</v>
      </c>
      <c r="J263" s="140">
        <v>10000</v>
      </c>
      <c r="K263" s="140">
        <v>11000</v>
      </c>
      <c r="L263" s="140">
        <v>0</v>
      </c>
      <c r="M263" s="141">
        <v>163137.44315394998</v>
      </c>
    </row>
    <row r="264" spans="1:13" x14ac:dyDescent="0.25">
      <c r="A264" s="595"/>
      <c r="B264" s="597"/>
      <c r="C264" s="600" t="s">
        <v>482</v>
      </c>
      <c r="D264" s="142">
        <v>125541</v>
      </c>
      <c r="E264" s="143" t="s">
        <v>483</v>
      </c>
      <c r="F264" s="144" t="s">
        <v>484</v>
      </c>
      <c r="G264" s="127"/>
      <c r="H264" s="145">
        <v>0</v>
      </c>
      <c r="I264" s="145">
        <v>0</v>
      </c>
      <c r="J264" s="145">
        <v>0</v>
      </c>
      <c r="K264" s="145">
        <v>0</v>
      </c>
      <c r="L264" s="145">
        <v>0</v>
      </c>
      <c r="M264" s="146">
        <v>0</v>
      </c>
    </row>
    <row r="265" spans="1:13" x14ac:dyDescent="0.25">
      <c r="A265" s="595"/>
      <c r="B265" s="597"/>
      <c r="C265" s="600"/>
      <c r="D265" s="137">
        <v>127517</v>
      </c>
      <c r="E265" s="138" t="s">
        <v>485</v>
      </c>
      <c r="F265" s="139" t="s">
        <v>486</v>
      </c>
      <c r="G265" s="26"/>
      <c r="H265" s="37">
        <v>2847017.0545676895</v>
      </c>
      <c r="I265" s="37">
        <v>12776</v>
      </c>
      <c r="J265" s="37">
        <v>218800</v>
      </c>
      <c r="K265" s="37">
        <v>1339063.38028169</v>
      </c>
      <c r="L265" s="37">
        <v>0</v>
      </c>
      <c r="M265" s="38">
        <v>4417656.4348493796</v>
      </c>
    </row>
    <row r="266" spans="1:13" x14ac:dyDescent="0.25">
      <c r="A266" s="595"/>
      <c r="B266" s="597"/>
      <c r="C266" s="130" t="str">
        <f>+C264&amp;" Total"</f>
        <v>3.1.3 Finance and Procurement Total</v>
      </c>
      <c r="D266" s="147"/>
      <c r="E266" s="148"/>
      <c r="F266" s="149"/>
      <c r="G266" s="134">
        <v>17.254166666666666</v>
      </c>
      <c r="H266" s="140">
        <v>2847017.0545676895</v>
      </c>
      <c r="I266" s="140">
        <v>12776</v>
      </c>
      <c r="J266" s="140">
        <v>218800</v>
      </c>
      <c r="K266" s="140">
        <v>1339063.38028169</v>
      </c>
      <c r="L266" s="140">
        <v>0</v>
      </c>
      <c r="M266" s="141">
        <v>4417656.4348493796</v>
      </c>
    </row>
    <row r="267" spans="1:13" ht="30" x14ac:dyDescent="0.25">
      <c r="A267" s="595"/>
      <c r="B267" s="597"/>
      <c r="C267" s="509" t="s">
        <v>487</v>
      </c>
      <c r="D267" s="124">
        <v>127852</v>
      </c>
      <c r="E267" s="125" t="s">
        <v>488</v>
      </c>
      <c r="F267" s="126" t="s">
        <v>489</v>
      </c>
      <c r="G267" s="127"/>
      <c r="H267" s="128">
        <v>201439.16931499995</v>
      </c>
      <c r="I267" s="128">
        <v>1592</v>
      </c>
      <c r="J267" s="128">
        <v>175000.00000000003</v>
      </c>
      <c r="K267" s="128">
        <v>2600</v>
      </c>
      <c r="L267" s="128">
        <v>0</v>
      </c>
      <c r="M267" s="129">
        <v>380631.16931499995</v>
      </c>
    </row>
    <row r="268" spans="1:13" x14ac:dyDescent="0.25">
      <c r="A268" s="595"/>
      <c r="B268" s="597"/>
      <c r="C268" s="130" t="str">
        <f>+C267&amp;" Total"</f>
        <v>3.1.4 Enterprise Risk Management Total</v>
      </c>
      <c r="D268" s="147"/>
      <c r="E268" s="148"/>
      <c r="F268" s="149"/>
      <c r="G268" s="134">
        <v>1</v>
      </c>
      <c r="H268" s="140">
        <v>201439.16931499995</v>
      </c>
      <c r="I268" s="140">
        <v>1592</v>
      </c>
      <c r="J268" s="140">
        <v>175000.00000000003</v>
      </c>
      <c r="K268" s="140">
        <v>2600</v>
      </c>
      <c r="L268" s="140">
        <v>0</v>
      </c>
      <c r="M268" s="141">
        <v>380631.16931499995</v>
      </c>
    </row>
    <row r="269" spans="1:13" x14ac:dyDescent="0.25">
      <c r="A269" s="595"/>
      <c r="B269" s="597"/>
      <c r="C269" s="599" t="s">
        <v>490</v>
      </c>
      <c r="D269" s="124">
        <v>10558</v>
      </c>
      <c r="E269" s="125" t="s">
        <v>491</v>
      </c>
      <c r="F269" s="126" t="s">
        <v>492</v>
      </c>
      <c r="G269" s="127"/>
      <c r="H269" s="128">
        <v>0</v>
      </c>
      <c r="I269" s="128">
        <v>0</v>
      </c>
      <c r="J269" s="128">
        <v>0</v>
      </c>
      <c r="K269" s="128">
        <v>0</v>
      </c>
      <c r="L269" s="128">
        <v>0</v>
      </c>
      <c r="M269" s="129">
        <v>0</v>
      </c>
    </row>
    <row r="270" spans="1:13" ht="30" x14ac:dyDescent="0.25">
      <c r="A270" s="595"/>
      <c r="B270" s="597"/>
      <c r="C270" s="599"/>
      <c r="D270" s="6">
        <v>19900</v>
      </c>
      <c r="E270" s="24" t="s">
        <v>491</v>
      </c>
      <c r="F270" s="25" t="s">
        <v>493</v>
      </c>
      <c r="G270" s="26"/>
      <c r="H270" s="27">
        <v>0</v>
      </c>
      <c r="I270" s="27">
        <v>1551692.6422193178</v>
      </c>
      <c r="J270" s="27">
        <v>881000</v>
      </c>
      <c r="K270" s="27">
        <v>323000</v>
      </c>
      <c r="L270" s="27">
        <v>0</v>
      </c>
      <c r="M270" s="28">
        <v>2755692.6422193181</v>
      </c>
    </row>
    <row r="271" spans="1:13" ht="30" x14ac:dyDescent="0.25">
      <c r="A271" s="595"/>
      <c r="B271" s="597"/>
      <c r="C271" s="599"/>
      <c r="D271" s="124">
        <v>19902</v>
      </c>
      <c r="E271" s="125" t="s">
        <v>494</v>
      </c>
      <c r="F271" s="126" t="s">
        <v>495</v>
      </c>
      <c r="G271" s="127"/>
      <c r="H271" s="128">
        <v>0</v>
      </c>
      <c r="I271" s="128">
        <v>1806705.0065338132</v>
      </c>
      <c r="J271" s="128">
        <v>856000</v>
      </c>
      <c r="K271" s="128">
        <v>308000</v>
      </c>
      <c r="L271" s="128">
        <v>0</v>
      </c>
      <c r="M271" s="129">
        <v>2970705.0065338132</v>
      </c>
    </row>
    <row r="272" spans="1:13" ht="30" x14ac:dyDescent="0.25">
      <c r="A272" s="595"/>
      <c r="B272" s="597"/>
      <c r="C272" s="599"/>
      <c r="D272" s="6">
        <v>20404</v>
      </c>
      <c r="E272" s="24" t="s">
        <v>496</v>
      </c>
      <c r="F272" s="25" t="s">
        <v>497</v>
      </c>
      <c r="G272" s="26"/>
      <c r="H272" s="27">
        <v>0</v>
      </c>
      <c r="I272" s="27">
        <v>1588868.5266252859</v>
      </c>
      <c r="J272" s="27">
        <v>526000</v>
      </c>
      <c r="K272" s="27">
        <v>172000</v>
      </c>
      <c r="L272" s="27">
        <v>0</v>
      </c>
      <c r="M272" s="28">
        <v>2286868.5266252859</v>
      </c>
    </row>
    <row r="273" spans="1:13" x14ac:dyDescent="0.25">
      <c r="A273" s="595"/>
      <c r="B273" s="597"/>
      <c r="C273" s="599"/>
      <c r="D273" s="124">
        <v>122055</v>
      </c>
      <c r="E273" s="125" t="s">
        <v>498</v>
      </c>
      <c r="F273" s="126" t="s">
        <v>499</v>
      </c>
      <c r="G273" s="127"/>
      <c r="H273" s="128">
        <v>752927.64797993982</v>
      </c>
      <c r="I273" s="128">
        <v>-46553.93118520701</v>
      </c>
      <c r="J273" s="128">
        <v>20000</v>
      </c>
      <c r="K273" s="128">
        <v>23440</v>
      </c>
      <c r="L273" s="128">
        <v>0</v>
      </c>
      <c r="M273" s="129">
        <v>749813.71679473284</v>
      </c>
    </row>
    <row r="274" spans="1:13" x14ac:dyDescent="0.25">
      <c r="A274" s="595"/>
      <c r="B274" s="597"/>
      <c r="C274" s="599"/>
      <c r="D274" s="6">
        <v>124172</v>
      </c>
      <c r="E274" s="24" t="s">
        <v>500</v>
      </c>
      <c r="F274" s="25" t="s">
        <v>501</v>
      </c>
      <c r="G274" s="26"/>
      <c r="H274" s="27">
        <v>140145.77759938</v>
      </c>
      <c r="I274" s="27">
        <v>22521.309999999998</v>
      </c>
      <c r="J274" s="27">
        <v>0</v>
      </c>
      <c r="K274" s="27">
        <v>9865</v>
      </c>
      <c r="L274" s="27">
        <v>0</v>
      </c>
      <c r="M274" s="28">
        <v>172532.08759938</v>
      </c>
    </row>
    <row r="275" spans="1:13" x14ac:dyDescent="0.25">
      <c r="A275" s="595"/>
      <c r="B275" s="597"/>
      <c r="C275" s="599"/>
      <c r="D275" s="124">
        <v>124174</v>
      </c>
      <c r="E275" s="125" t="s">
        <v>502</v>
      </c>
      <c r="F275" s="126" t="s">
        <v>503</v>
      </c>
      <c r="G275" s="127"/>
      <c r="H275" s="128">
        <v>94667.830781828816</v>
      </c>
      <c r="I275" s="128">
        <v>2629.333333333333</v>
      </c>
      <c r="J275" s="128">
        <v>0</v>
      </c>
      <c r="K275" s="128">
        <v>1396537</v>
      </c>
      <c r="L275" s="128">
        <v>0</v>
      </c>
      <c r="M275" s="129">
        <v>1493834.1641151621</v>
      </c>
    </row>
    <row r="276" spans="1:13" x14ac:dyDescent="0.25">
      <c r="A276" s="595"/>
      <c r="B276" s="597"/>
      <c r="C276" s="599"/>
      <c r="D276" s="6">
        <v>124175</v>
      </c>
      <c r="E276" s="24" t="s">
        <v>504</v>
      </c>
      <c r="F276" s="25" t="s">
        <v>505</v>
      </c>
      <c r="G276" s="26"/>
      <c r="H276" s="27">
        <v>562184.28260932211</v>
      </c>
      <c r="I276" s="27">
        <v>6379</v>
      </c>
      <c r="J276" s="27">
        <v>0</v>
      </c>
      <c r="K276" s="27">
        <v>16400</v>
      </c>
      <c r="L276" s="27">
        <v>25000</v>
      </c>
      <c r="M276" s="28">
        <v>609963.28260932211</v>
      </c>
    </row>
    <row r="277" spans="1:13" x14ac:dyDescent="0.25">
      <c r="A277" s="595"/>
      <c r="B277" s="597"/>
      <c r="C277" s="599"/>
      <c r="D277" s="124">
        <v>124176</v>
      </c>
      <c r="E277" s="125" t="s">
        <v>506</v>
      </c>
      <c r="F277" s="126" t="s">
        <v>507</v>
      </c>
      <c r="G277" s="127"/>
      <c r="H277" s="128">
        <v>182273.96896580938</v>
      </c>
      <c r="I277" s="128">
        <v>0</v>
      </c>
      <c r="J277" s="128">
        <v>5000</v>
      </c>
      <c r="K277" s="128">
        <v>4493913</v>
      </c>
      <c r="L277" s="128">
        <v>10000</v>
      </c>
      <c r="M277" s="129">
        <v>4691186.9689658098</v>
      </c>
    </row>
    <row r="278" spans="1:13" x14ac:dyDescent="0.25">
      <c r="A278" s="595"/>
      <c r="B278" s="597"/>
      <c r="C278" s="599"/>
      <c r="D278" s="6">
        <v>124177</v>
      </c>
      <c r="E278" s="24" t="s">
        <v>508</v>
      </c>
      <c r="F278" s="25" t="s">
        <v>509</v>
      </c>
      <c r="G278" s="26"/>
      <c r="H278" s="27">
        <v>67882.08130708753</v>
      </c>
      <c r="I278" s="27">
        <v>75120</v>
      </c>
      <c r="J278" s="27">
        <v>60000</v>
      </c>
      <c r="K278" s="27">
        <v>62750</v>
      </c>
      <c r="L278" s="27">
        <v>0</v>
      </c>
      <c r="M278" s="28">
        <v>265752.08130708756</v>
      </c>
    </row>
    <row r="279" spans="1:13" ht="30" x14ac:dyDescent="0.25">
      <c r="A279" s="595"/>
      <c r="B279" s="597"/>
      <c r="C279" s="599"/>
      <c r="D279" s="124">
        <v>124178</v>
      </c>
      <c r="E279" s="125" t="s">
        <v>510</v>
      </c>
      <c r="F279" s="126" t="s">
        <v>511</v>
      </c>
      <c r="G279" s="127"/>
      <c r="H279" s="128">
        <v>799007.92930803588</v>
      </c>
      <c r="I279" s="128">
        <v>8477.6666666666661</v>
      </c>
      <c r="J279" s="128">
        <v>137736</v>
      </c>
      <c r="K279" s="128">
        <v>56805</v>
      </c>
      <c r="L279" s="128">
        <v>0</v>
      </c>
      <c r="M279" s="129">
        <v>1002026.5959747025</v>
      </c>
    </row>
    <row r="280" spans="1:13" x14ac:dyDescent="0.25">
      <c r="A280" s="595"/>
      <c r="B280" s="597"/>
      <c r="C280" s="599"/>
      <c r="D280" s="6">
        <v>124179</v>
      </c>
      <c r="E280" s="24" t="s">
        <v>512</v>
      </c>
      <c r="F280" s="25" t="s">
        <v>513</v>
      </c>
      <c r="G280" s="26"/>
      <c r="H280" s="27">
        <v>176300.50291211251</v>
      </c>
      <c r="I280" s="27">
        <v>1314.6666666666665</v>
      </c>
      <c r="J280" s="27">
        <v>90000</v>
      </c>
      <c r="K280" s="27">
        <v>1920</v>
      </c>
      <c r="L280" s="27">
        <v>0</v>
      </c>
      <c r="M280" s="28">
        <v>269535.16957877914</v>
      </c>
    </row>
    <row r="281" spans="1:13" x14ac:dyDescent="0.25">
      <c r="A281" s="595"/>
      <c r="B281" s="597"/>
      <c r="C281" s="599"/>
      <c r="D281" s="124">
        <v>124184</v>
      </c>
      <c r="E281" s="125" t="s">
        <v>514</v>
      </c>
      <c r="F281" s="126" t="s">
        <v>515</v>
      </c>
      <c r="G281" s="127"/>
      <c r="H281" s="128">
        <v>157560.24992208503</v>
      </c>
      <c r="I281" s="128">
        <v>0</v>
      </c>
      <c r="J281" s="128">
        <v>85000</v>
      </c>
      <c r="K281" s="128">
        <v>6560</v>
      </c>
      <c r="L281" s="128">
        <v>0</v>
      </c>
      <c r="M281" s="129">
        <v>249120.24992208503</v>
      </c>
    </row>
    <row r="282" spans="1:13" x14ac:dyDescent="0.25">
      <c r="A282" s="595"/>
      <c r="B282" s="597"/>
      <c r="C282" s="599"/>
      <c r="D282" s="6">
        <v>124185</v>
      </c>
      <c r="E282" s="24" t="s">
        <v>516</v>
      </c>
      <c r="F282" s="25" t="s">
        <v>517</v>
      </c>
      <c r="G282" s="26"/>
      <c r="H282" s="27">
        <v>16669.17265</v>
      </c>
      <c r="I282" s="27">
        <v>0</v>
      </c>
      <c r="J282" s="27">
        <v>0</v>
      </c>
      <c r="K282" s="27">
        <v>0</v>
      </c>
      <c r="L282" s="27">
        <v>1000000</v>
      </c>
      <c r="M282" s="28">
        <v>1016669.17265</v>
      </c>
    </row>
    <row r="283" spans="1:13" x14ac:dyDescent="0.25">
      <c r="A283" s="595"/>
      <c r="B283" s="597"/>
      <c r="C283" s="599"/>
      <c r="D283" s="124">
        <v>124942</v>
      </c>
      <c r="E283" s="125" t="s">
        <v>518</v>
      </c>
      <c r="F283" s="126" t="s">
        <v>519</v>
      </c>
      <c r="G283" s="127"/>
      <c r="H283" s="128">
        <v>1355963.9273922499</v>
      </c>
      <c r="I283" s="128">
        <v>352635.7079728489</v>
      </c>
      <c r="J283" s="128">
        <v>162574.30666666699</v>
      </c>
      <c r="K283" s="128">
        <v>87401.973072702298</v>
      </c>
      <c r="L283" s="128">
        <v>0</v>
      </c>
      <c r="M283" s="129">
        <v>1958575.9151044681</v>
      </c>
    </row>
    <row r="284" spans="1:13" ht="30" x14ac:dyDescent="0.25">
      <c r="A284" s="595"/>
      <c r="B284" s="597"/>
      <c r="C284" s="599"/>
      <c r="D284" s="6">
        <v>126072</v>
      </c>
      <c r="E284" s="24" t="s">
        <v>520</v>
      </c>
      <c r="F284" s="25" t="s">
        <v>521</v>
      </c>
      <c r="G284" s="26"/>
      <c r="H284" s="27">
        <v>0</v>
      </c>
      <c r="I284" s="27">
        <v>0</v>
      </c>
      <c r="J284" s="27">
        <v>0</v>
      </c>
      <c r="K284" s="27">
        <v>0</v>
      </c>
      <c r="L284" s="27">
        <v>0</v>
      </c>
      <c r="M284" s="28">
        <v>0</v>
      </c>
    </row>
    <row r="285" spans="1:13" ht="30" x14ac:dyDescent="0.25">
      <c r="A285" s="595"/>
      <c r="B285" s="597"/>
      <c r="C285" s="599"/>
      <c r="D285" s="124">
        <v>126247</v>
      </c>
      <c r="E285" s="125" t="s">
        <v>522</v>
      </c>
      <c r="F285" s="126" t="s">
        <v>523</v>
      </c>
      <c r="G285" s="127"/>
      <c r="H285" s="128">
        <v>0</v>
      </c>
      <c r="I285" s="128">
        <v>0</v>
      </c>
      <c r="J285" s="128">
        <v>0</v>
      </c>
      <c r="K285" s="128">
        <v>0</v>
      </c>
      <c r="L285" s="128">
        <v>0</v>
      </c>
      <c r="M285" s="129">
        <v>0</v>
      </c>
    </row>
    <row r="286" spans="1:13" ht="30" x14ac:dyDescent="0.25">
      <c r="A286" s="595"/>
      <c r="B286" s="597"/>
      <c r="C286" s="599"/>
      <c r="D286" s="6">
        <v>126334</v>
      </c>
      <c r="E286" s="24" t="s">
        <v>524</v>
      </c>
      <c r="F286" s="25" t="s">
        <v>525</v>
      </c>
      <c r="G286" s="26"/>
      <c r="H286" s="27">
        <v>0</v>
      </c>
      <c r="I286" s="27">
        <v>0</v>
      </c>
      <c r="J286" s="27">
        <v>0</v>
      </c>
      <c r="K286" s="27">
        <v>0</v>
      </c>
      <c r="L286" s="27">
        <v>0</v>
      </c>
      <c r="M286" s="28">
        <v>0</v>
      </c>
    </row>
    <row r="287" spans="1:13" x14ac:dyDescent="0.25">
      <c r="A287" s="595"/>
      <c r="B287" s="597"/>
      <c r="C287" s="599"/>
      <c r="D287" s="124">
        <v>126421</v>
      </c>
      <c r="E287" s="125" t="s">
        <v>526</v>
      </c>
      <c r="F287" s="126" t="s">
        <v>526</v>
      </c>
      <c r="G287" s="127"/>
      <c r="H287" s="128">
        <v>1532343.9966876945</v>
      </c>
      <c r="I287" s="128">
        <v>79956</v>
      </c>
      <c r="J287" s="128">
        <v>0</v>
      </c>
      <c r="K287" s="128">
        <v>0</v>
      </c>
      <c r="L287" s="128">
        <v>0</v>
      </c>
      <c r="M287" s="129">
        <v>1612299.9966876945</v>
      </c>
    </row>
    <row r="288" spans="1:13" x14ac:dyDescent="0.25">
      <c r="A288" s="595"/>
      <c r="B288" s="597"/>
      <c r="C288" s="599"/>
      <c r="D288" s="6">
        <v>126494</v>
      </c>
      <c r="E288" s="24" t="s">
        <v>527</v>
      </c>
      <c r="F288" s="25" t="s">
        <v>528</v>
      </c>
      <c r="G288" s="26"/>
      <c r="H288" s="27">
        <v>0</v>
      </c>
      <c r="I288" s="27">
        <v>0</v>
      </c>
      <c r="J288" s="27">
        <v>0</v>
      </c>
      <c r="K288" s="27">
        <v>0</v>
      </c>
      <c r="L288" s="27">
        <v>0</v>
      </c>
      <c r="M288" s="28">
        <v>0</v>
      </c>
    </row>
    <row r="289" spans="1:13" x14ac:dyDescent="0.25">
      <c r="A289" s="595"/>
      <c r="B289" s="597"/>
      <c r="C289" s="599"/>
      <c r="D289" s="124">
        <v>126495</v>
      </c>
      <c r="E289" s="125" t="s">
        <v>529</v>
      </c>
      <c r="F289" s="126" t="s">
        <v>530</v>
      </c>
      <c r="G289" s="127"/>
      <c r="H289" s="128">
        <v>0</v>
      </c>
      <c r="I289" s="128">
        <v>0</v>
      </c>
      <c r="J289" s="128">
        <v>0</v>
      </c>
      <c r="K289" s="128">
        <v>0</v>
      </c>
      <c r="L289" s="128">
        <v>0</v>
      </c>
      <c r="M289" s="129">
        <v>0</v>
      </c>
    </row>
    <row r="290" spans="1:13" x14ac:dyDescent="0.25">
      <c r="A290" s="595"/>
      <c r="B290" s="597"/>
      <c r="C290" s="599"/>
      <c r="D290" s="6">
        <v>126496</v>
      </c>
      <c r="E290" s="24" t="s">
        <v>531</v>
      </c>
      <c r="F290" s="25" t="s">
        <v>532</v>
      </c>
      <c r="G290" s="26"/>
      <c r="H290" s="27">
        <v>0</v>
      </c>
      <c r="I290" s="27">
        <v>36940.666666666672</v>
      </c>
      <c r="J290" s="27">
        <v>3000</v>
      </c>
      <c r="K290" s="27">
        <v>0</v>
      </c>
      <c r="L290" s="27">
        <v>0</v>
      </c>
      <c r="M290" s="28">
        <v>39940.666666666672</v>
      </c>
    </row>
    <row r="291" spans="1:13" x14ac:dyDescent="0.25">
      <c r="A291" s="595"/>
      <c r="B291" s="597"/>
      <c r="C291" s="150" t="str">
        <f>+C269&amp;" Total"</f>
        <v>3.1.5 Support Operations Total</v>
      </c>
      <c r="D291" s="147"/>
      <c r="E291" s="148"/>
      <c r="F291" s="149"/>
      <c r="G291" s="134">
        <v>31.420833333333334</v>
      </c>
      <c r="H291" s="151">
        <v>5837927.3681155453</v>
      </c>
      <c r="I291" s="151">
        <v>5486686.5954993917</v>
      </c>
      <c r="J291" s="151">
        <v>2826310.3066666671</v>
      </c>
      <c r="K291" s="151">
        <v>6958591.9730727021</v>
      </c>
      <c r="L291" s="151">
        <v>1035000</v>
      </c>
      <c r="M291" s="152">
        <v>22144516.243354306</v>
      </c>
    </row>
    <row r="292" spans="1:13" ht="15.75" thickBot="1" x14ac:dyDescent="0.3">
      <c r="A292" s="595"/>
      <c r="B292" s="153" t="str">
        <f>+B256&amp;" Total"</f>
        <v>3.1 Ensure ICANN’s long-term financial accountability, stability and sustainability Total</v>
      </c>
      <c r="C292" s="512"/>
      <c r="D292" s="154"/>
      <c r="E292" s="512"/>
      <c r="F292" s="155"/>
      <c r="G292" s="156">
        <v>53.924999999999997</v>
      </c>
      <c r="H292" s="157">
        <v>9729490.7712398656</v>
      </c>
      <c r="I292" s="157">
        <v>5821583.8089372665</v>
      </c>
      <c r="J292" s="157">
        <v>3230110.3066666671</v>
      </c>
      <c r="K292" s="157">
        <v>8340725.3533543926</v>
      </c>
      <c r="L292" s="157">
        <v>1035000</v>
      </c>
      <c r="M292" s="158">
        <v>28156910.240198191</v>
      </c>
    </row>
    <row r="293" spans="1:13" ht="30" x14ac:dyDescent="0.25">
      <c r="A293" s="595"/>
      <c r="B293" s="596" t="s">
        <v>533</v>
      </c>
      <c r="C293" s="598" t="s">
        <v>534</v>
      </c>
      <c r="D293" s="6">
        <v>120427</v>
      </c>
      <c r="E293" s="159" t="s">
        <v>535</v>
      </c>
      <c r="F293" s="25" t="s">
        <v>536</v>
      </c>
      <c r="G293" s="55"/>
      <c r="H293" s="56">
        <v>1959052.0816001932</v>
      </c>
      <c r="I293" s="56">
        <v>0</v>
      </c>
      <c r="J293" s="56">
        <v>0</v>
      </c>
      <c r="K293" s="56">
        <v>4220360.0925000003</v>
      </c>
      <c r="L293" s="56">
        <v>620000</v>
      </c>
      <c r="M293" s="57">
        <v>6799412.1741001932</v>
      </c>
    </row>
    <row r="294" spans="1:13" ht="30" x14ac:dyDescent="0.25">
      <c r="A294" s="595"/>
      <c r="B294" s="597"/>
      <c r="C294" s="599"/>
      <c r="D294" s="124">
        <v>120453</v>
      </c>
      <c r="E294" s="125" t="s">
        <v>537</v>
      </c>
      <c r="F294" s="126" t="s">
        <v>536</v>
      </c>
      <c r="G294" s="127"/>
      <c r="H294" s="128">
        <v>640051.25055574998</v>
      </c>
      <c r="I294" s="128">
        <v>0</v>
      </c>
      <c r="J294" s="128">
        <v>384596</v>
      </c>
      <c r="K294" s="128">
        <v>409660</v>
      </c>
      <c r="L294" s="128">
        <v>59600</v>
      </c>
      <c r="M294" s="129">
        <v>1493907.25055575</v>
      </c>
    </row>
    <row r="295" spans="1:13" x14ac:dyDescent="0.25">
      <c r="A295" s="595"/>
      <c r="B295" s="597"/>
      <c r="C295" s="150" t="str">
        <f>+C293&amp;" Total"</f>
        <v>3.2.1 Cybersecurity Hardening and Control  Total</v>
      </c>
      <c r="D295" s="147"/>
      <c r="E295" s="148"/>
      <c r="F295" s="149"/>
      <c r="G295" s="134">
        <v>17.658333333333331</v>
      </c>
      <c r="H295" s="160">
        <v>2599103.3321559429</v>
      </c>
      <c r="I295" s="160">
        <v>0</v>
      </c>
      <c r="J295" s="160">
        <v>384596</v>
      </c>
      <c r="K295" s="160">
        <v>4630020.0925000003</v>
      </c>
      <c r="L295" s="160">
        <v>679600</v>
      </c>
      <c r="M295" s="161">
        <v>8293319.4246559432</v>
      </c>
    </row>
    <row r="296" spans="1:13" x14ac:dyDescent="0.25">
      <c r="A296" s="595"/>
      <c r="B296" s="597"/>
      <c r="C296" s="599" t="s">
        <v>538</v>
      </c>
      <c r="D296" s="48">
        <v>31441</v>
      </c>
      <c r="E296" s="49" t="s">
        <v>539</v>
      </c>
      <c r="F296" s="50" t="s">
        <v>540</v>
      </c>
      <c r="G296" s="51"/>
      <c r="H296" s="52">
        <v>557252.47411339357</v>
      </c>
      <c r="I296" s="52">
        <v>0</v>
      </c>
      <c r="J296" s="52">
        <v>497560</v>
      </c>
      <c r="K296" s="52">
        <v>437004</v>
      </c>
      <c r="L296" s="52">
        <v>929640</v>
      </c>
      <c r="M296" s="53">
        <v>2421456.4741133936</v>
      </c>
    </row>
    <row r="297" spans="1:13" x14ac:dyDescent="0.25">
      <c r="A297" s="595"/>
      <c r="B297" s="597"/>
      <c r="C297" s="599"/>
      <c r="D297" s="124">
        <v>31442</v>
      </c>
      <c r="E297" s="125" t="s">
        <v>541</v>
      </c>
      <c r="F297" s="126" t="s">
        <v>541</v>
      </c>
      <c r="G297" s="127"/>
      <c r="H297" s="128">
        <v>211521.34103289995</v>
      </c>
      <c r="I297" s="128">
        <v>0</v>
      </c>
      <c r="J297" s="128">
        <v>0</v>
      </c>
      <c r="K297" s="128">
        <v>0</v>
      </c>
      <c r="L297" s="128">
        <v>0</v>
      </c>
      <c r="M297" s="129">
        <v>211521.34103289995</v>
      </c>
    </row>
    <row r="298" spans="1:13" ht="30" x14ac:dyDescent="0.25">
      <c r="A298" s="595"/>
      <c r="B298" s="597"/>
      <c r="C298" s="599"/>
      <c r="D298" s="48">
        <v>110764</v>
      </c>
      <c r="E298" s="49" t="s">
        <v>542</v>
      </c>
      <c r="F298" s="50" t="s">
        <v>543</v>
      </c>
      <c r="G298" s="51"/>
      <c r="H298" s="52">
        <v>0</v>
      </c>
      <c r="I298" s="52">
        <v>0</v>
      </c>
      <c r="J298" s="52">
        <v>0</v>
      </c>
      <c r="K298" s="52">
        <v>0</v>
      </c>
      <c r="L298" s="52">
        <v>0</v>
      </c>
      <c r="M298" s="53">
        <v>0</v>
      </c>
    </row>
    <row r="299" spans="1:13" ht="75" x14ac:dyDescent="0.25">
      <c r="A299" s="595"/>
      <c r="B299" s="597"/>
      <c r="C299" s="599"/>
      <c r="D299" s="48">
        <v>120147</v>
      </c>
      <c r="E299" s="49" t="s">
        <v>544</v>
      </c>
      <c r="F299" s="50" t="s">
        <v>545</v>
      </c>
      <c r="G299" s="51"/>
      <c r="H299" s="52">
        <v>432631.76015055215</v>
      </c>
      <c r="I299" s="52">
        <v>0</v>
      </c>
      <c r="J299" s="52">
        <v>0</v>
      </c>
      <c r="K299" s="52">
        <v>0</v>
      </c>
      <c r="L299" s="52">
        <v>80000</v>
      </c>
      <c r="M299" s="53">
        <v>512631.76015055215</v>
      </c>
    </row>
    <row r="300" spans="1:13" ht="30" x14ac:dyDescent="0.25">
      <c r="A300" s="595"/>
      <c r="B300" s="597"/>
      <c r="C300" s="599"/>
      <c r="D300" s="124">
        <v>120401</v>
      </c>
      <c r="E300" s="125" t="s">
        <v>546</v>
      </c>
      <c r="F300" s="126" t="s">
        <v>547</v>
      </c>
      <c r="G300" s="127"/>
      <c r="H300" s="128">
        <v>0</v>
      </c>
      <c r="I300" s="128">
        <v>0</v>
      </c>
      <c r="J300" s="128">
        <v>750000</v>
      </c>
      <c r="K300" s="128">
        <v>0</v>
      </c>
      <c r="L300" s="128">
        <v>1572000</v>
      </c>
      <c r="M300" s="129">
        <v>2322000</v>
      </c>
    </row>
    <row r="301" spans="1:13" x14ac:dyDescent="0.25">
      <c r="A301" s="595"/>
      <c r="B301" s="597"/>
      <c r="C301" s="599"/>
      <c r="D301" s="48">
        <v>120428</v>
      </c>
      <c r="E301" s="49" t="s">
        <v>548</v>
      </c>
      <c r="F301" s="50" t="s">
        <v>549</v>
      </c>
      <c r="G301" s="51"/>
      <c r="H301" s="52">
        <v>309721.47735625005</v>
      </c>
      <c r="I301" s="52">
        <v>0</v>
      </c>
      <c r="J301" s="52">
        <v>0</v>
      </c>
      <c r="K301" s="52">
        <v>0</v>
      </c>
      <c r="L301" s="52">
        <v>430000</v>
      </c>
      <c r="M301" s="53">
        <v>739721.47735625005</v>
      </c>
    </row>
    <row r="302" spans="1:13" x14ac:dyDescent="0.25">
      <c r="A302" s="595"/>
      <c r="B302" s="597"/>
      <c r="C302" s="599"/>
      <c r="D302" s="124">
        <v>120429</v>
      </c>
      <c r="E302" s="125" t="s">
        <v>550</v>
      </c>
      <c r="F302" s="126" t="s">
        <v>551</v>
      </c>
      <c r="G302" s="127"/>
      <c r="H302" s="128">
        <v>3784681.362966965</v>
      </c>
      <c r="I302" s="128">
        <v>434024.00000000029</v>
      </c>
      <c r="J302" s="128">
        <v>250000</v>
      </c>
      <c r="K302" s="128">
        <v>670768</v>
      </c>
      <c r="L302" s="128">
        <v>720000</v>
      </c>
      <c r="M302" s="129">
        <v>5859473.362966965</v>
      </c>
    </row>
    <row r="303" spans="1:13" x14ac:dyDescent="0.25">
      <c r="A303" s="595"/>
      <c r="B303" s="597"/>
      <c r="C303" s="599"/>
      <c r="D303" s="48">
        <v>120432</v>
      </c>
      <c r="E303" s="49" t="s">
        <v>552</v>
      </c>
      <c r="F303" s="50" t="s">
        <v>553</v>
      </c>
      <c r="G303" s="51"/>
      <c r="H303" s="52">
        <v>0</v>
      </c>
      <c r="I303" s="52">
        <v>0</v>
      </c>
      <c r="J303" s="52">
        <v>149940</v>
      </c>
      <c r="K303" s="52">
        <v>79008</v>
      </c>
      <c r="L303" s="52">
        <v>9000</v>
      </c>
      <c r="M303" s="53">
        <v>237948</v>
      </c>
    </row>
    <row r="304" spans="1:13" ht="30" x14ac:dyDescent="0.25">
      <c r="A304" s="595"/>
      <c r="B304" s="597"/>
      <c r="C304" s="599"/>
      <c r="D304" s="124">
        <v>121365</v>
      </c>
      <c r="E304" s="125" t="s">
        <v>554</v>
      </c>
      <c r="F304" s="126" t="s">
        <v>555</v>
      </c>
      <c r="G304" s="127"/>
      <c r="H304" s="128">
        <v>352680.63901950925</v>
      </c>
      <c r="I304" s="128">
        <v>0</v>
      </c>
      <c r="J304" s="128">
        <v>0</v>
      </c>
      <c r="K304" s="128">
        <v>26000</v>
      </c>
      <c r="L304" s="128">
        <v>0</v>
      </c>
      <c r="M304" s="129">
        <v>378680.63901950925</v>
      </c>
    </row>
    <row r="305" spans="1:13" ht="45" x14ac:dyDescent="0.25">
      <c r="A305" s="595"/>
      <c r="B305" s="597"/>
      <c r="C305" s="599"/>
      <c r="D305" s="124">
        <v>121417</v>
      </c>
      <c r="E305" s="125" t="s">
        <v>556</v>
      </c>
      <c r="F305" s="126" t="s">
        <v>557</v>
      </c>
      <c r="G305" s="127"/>
      <c r="H305" s="128">
        <v>0</v>
      </c>
      <c r="I305" s="128">
        <v>0</v>
      </c>
      <c r="J305" s="128">
        <v>0</v>
      </c>
      <c r="K305" s="128">
        <v>0</v>
      </c>
      <c r="L305" s="128">
        <v>0</v>
      </c>
      <c r="M305" s="129">
        <v>0</v>
      </c>
    </row>
    <row r="306" spans="1:13" x14ac:dyDescent="0.25">
      <c r="A306" s="595"/>
      <c r="B306" s="597"/>
      <c r="C306" s="150" t="str">
        <f>+C296&amp;" Total"</f>
        <v>3.2.2 IT Infrastructure and Service Scaling Total</v>
      </c>
      <c r="D306" s="147"/>
      <c r="E306" s="148"/>
      <c r="F306" s="149"/>
      <c r="G306" s="134">
        <v>32.625000000000007</v>
      </c>
      <c r="H306" s="160">
        <v>5648489.0546395695</v>
      </c>
      <c r="I306" s="160">
        <v>434024.00000000029</v>
      </c>
      <c r="J306" s="160">
        <v>1647500</v>
      </c>
      <c r="K306" s="160">
        <v>1212780</v>
      </c>
      <c r="L306" s="160">
        <v>3740640</v>
      </c>
      <c r="M306" s="161">
        <v>12683433.05463957</v>
      </c>
    </row>
    <row r="307" spans="1:13" x14ac:dyDescent="0.25">
      <c r="A307" s="595"/>
      <c r="B307" s="597"/>
      <c r="C307" s="509" t="s">
        <v>558</v>
      </c>
      <c r="D307" s="6">
        <v>120433</v>
      </c>
      <c r="E307" s="24" t="s">
        <v>559</v>
      </c>
      <c r="F307" s="25" t="s">
        <v>560</v>
      </c>
      <c r="G307" s="26"/>
      <c r="H307" s="27">
        <v>774516.4074834811</v>
      </c>
      <c r="I307" s="27">
        <v>129484.33333333333</v>
      </c>
      <c r="J307" s="27">
        <v>205000</v>
      </c>
      <c r="K307" s="27">
        <v>290870</v>
      </c>
      <c r="L307" s="27">
        <v>0</v>
      </c>
      <c r="M307" s="28">
        <v>1399870.7408168144</v>
      </c>
    </row>
    <row r="308" spans="1:13" x14ac:dyDescent="0.25">
      <c r="A308" s="595"/>
      <c r="B308" s="597"/>
      <c r="C308" s="150" t="str">
        <f>+C307&amp;" Total"</f>
        <v>3.2.3 Root Systems Operations Total</v>
      </c>
      <c r="D308" s="147"/>
      <c r="E308" s="148"/>
      <c r="F308" s="149"/>
      <c r="G308" s="134">
        <v>4</v>
      </c>
      <c r="H308" s="140">
        <v>774516.4074834811</v>
      </c>
      <c r="I308" s="140">
        <v>129484.33333333333</v>
      </c>
      <c r="J308" s="140">
        <v>205000</v>
      </c>
      <c r="K308" s="140">
        <v>290870</v>
      </c>
      <c r="L308" s="140">
        <v>0</v>
      </c>
      <c r="M308" s="141">
        <v>1399870.7408168144</v>
      </c>
    </row>
    <row r="309" spans="1:13" ht="15.75" thickBot="1" x14ac:dyDescent="0.3">
      <c r="A309" s="595"/>
      <c r="B309" s="153" t="str">
        <f>+B293&amp;" Total"</f>
        <v>3.2 Ensure structured coordination of ICANN’s technical resources Total</v>
      </c>
      <c r="C309" s="512"/>
      <c r="D309" s="154"/>
      <c r="E309" s="512"/>
      <c r="F309" s="155"/>
      <c r="G309" s="162">
        <v>54.283333333333339</v>
      </c>
      <c r="H309" s="157">
        <v>9022108.7942789942</v>
      </c>
      <c r="I309" s="157">
        <v>563508.3333333336</v>
      </c>
      <c r="J309" s="157">
        <v>2237096</v>
      </c>
      <c r="K309" s="157">
        <v>6133670.0925000003</v>
      </c>
      <c r="L309" s="157">
        <v>4420240</v>
      </c>
      <c r="M309" s="158">
        <v>22376623.220112327</v>
      </c>
    </row>
    <row r="310" spans="1:13" ht="30" x14ac:dyDescent="0.25">
      <c r="A310" s="595"/>
      <c r="B310" s="596" t="s">
        <v>561</v>
      </c>
      <c r="C310" s="508" t="s">
        <v>562</v>
      </c>
      <c r="D310" s="163">
        <v>124180</v>
      </c>
      <c r="E310" s="164" t="s">
        <v>563</v>
      </c>
      <c r="F310" s="165" t="s">
        <v>564</v>
      </c>
      <c r="G310" s="55"/>
      <c r="H310" s="56">
        <v>985795.09770080994</v>
      </c>
      <c r="I310" s="56">
        <v>33670.666666666672</v>
      </c>
      <c r="J310" s="56">
        <v>60750</v>
      </c>
      <c r="K310" s="56">
        <v>20920</v>
      </c>
      <c r="L310" s="56">
        <v>0</v>
      </c>
      <c r="M310" s="57">
        <v>1101135.7643674766</v>
      </c>
    </row>
    <row r="311" spans="1:13" x14ac:dyDescent="0.25">
      <c r="A311" s="595"/>
      <c r="B311" s="597"/>
      <c r="C311" s="150" t="str">
        <f>+C310&amp;" Total"</f>
        <v>3.3.1 Talent Management Total</v>
      </c>
      <c r="D311" s="147"/>
      <c r="E311" s="148"/>
      <c r="F311" s="166"/>
      <c r="G311" s="134">
        <v>5.375</v>
      </c>
      <c r="H311" s="140">
        <v>985795.09770080994</v>
      </c>
      <c r="I311" s="140">
        <v>33670.666666666672</v>
      </c>
      <c r="J311" s="140">
        <v>60750</v>
      </c>
      <c r="K311" s="140">
        <v>20920</v>
      </c>
      <c r="L311" s="140">
        <v>0</v>
      </c>
      <c r="M311" s="141">
        <v>1101135.7643674766</v>
      </c>
    </row>
    <row r="312" spans="1:13" x14ac:dyDescent="0.25">
      <c r="A312" s="595"/>
      <c r="B312" s="597" t="s">
        <v>561</v>
      </c>
      <c r="C312" s="509" t="s">
        <v>565</v>
      </c>
      <c r="D312" s="6">
        <v>32004</v>
      </c>
      <c r="E312" s="24" t="s">
        <v>566</v>
      </c>
      <c r="F312" s="167" t="s">
        <v>567</v>
      </c>
      <c r="G312" s="26"/>
      <c r="H312" s="27">
        <v>70941.32170737721</v>
      </c>
      <c r="I312" s="27">
        <v>3000</v>
      </c>
      <c r="J312" s="27">
        <v>0</v>
      </c>
      <c r="K312" s="27">
        <v>0</v>
      </c>
      <c r="L312" s="27">
        <v>0</v>
      </c>
      <c r="M312" s="28">
        <v>73941.32170737721</v>
      </c>
    </row>
    <row r="313" spans="1:13" x14ac:dyDescent="0.25">
      <c r="A313" s="595"/>
      <c r="B313" s="597"/>
      <c r="C313" s="150" t="str">
        <f>+C312&amp;" Total"</f>
        <v>3.3.2 ICANN Technical University Total</v>
      </c>
      <c r="D313" s="147"/>
      <c r="E313" s="148"/>
      <c r="F313" s="149"/>
      <c r="G313" s="134">
        <v>0.24999999999999997</v>
      </c>
      <c r="H313" s="140">
        <v>70941.32170737721</v>
      </c>
      <c r="I313" s="140">
        <v>3000</v>
      </c>
      <c r="J313" s="140">
        <v>0</v>
      </c>
      <c r="K313" s="140">
        <v>0</v>
      </c>
      <c r="L313" s="140">
        <v>0</v>
      </c>
      <c r="M313" s="141">
        <v>73941.32170737721</v>
      </c>
    </row>
    <row r="314" spans="1:13" ht="15.75" thickBot="1" x14ac:dyDescent="0.3">
      <c r="A314" s="595"/>
      <c r="B314" s="153" t="str">
        <f>+B312&amp;" Total"</f>
        <v>3.3 Develop a globally diverse culture of knowledge and expertise available to ICANN’s Board, staff, and stakeholders Total</v>
      </c>
      <c r="C314" s="512"/>
      <c r="D314" s="154"/>
      <c r="E314" s="512"/>
      <c r="F314" s="155"/>
      <c r="G314" s="156">
        <v>5.625</v>
      </c>
      <c r="H314" s="168">
        <v>1056736.4194081873</v>
      </c>
      <c r="I314" s="168">
        <v>36670.666666666672</v>
      </c>
      <c r="J314" s="168">
        <v>60750</v>
      </c>
      <c r="K314" s="168">
        <v>20920</v>
      </c>
      <c r="L314" s="168">
        <v>0</v>
      </c>
      <c r="M314" s="158">
        <v>1175077.0860748538</v>
      </c>
    </row>
    <row r="315" spans="1:13" ht="15.75" thickBot="1" x14ac:dyDescent="0.3">
      <c r="A315" s="169" t="s">
        <v>568</v>
      </c>
      <c r="B315" s="170"/>
      <c r="C315" s="171"/>
      <c r="D315" s="172"/>
      <c r="E315" s="171"/>
      <c r="F315" s="173"/>
      <c r="G315" s="174">
        <v>113.83333333333334</v>
      </c>
      <c r="H315" s="175">
        <v>19808335.984927047</v>
      </c>
      <c r="I315" s="175">
        <v>6421762.8089372665</v>
      </c>
      <c r="J315" s="175">
        <v>5527956.3066666666</v>
      </c>
      <c r="K315" s="175">
        <v>14495315.445854392</v>
      </c>
      <c r="L315" s="175">
        <v>5455240</v>
      </c>
      <c r="M315" s="176">
        <v>51708610.546385378</v>
      </c>
    </row>
    <row r="316" spans="1:13" ht="30" x14ac:dyDescent="0.25">
      <c r="A316" s="606" t="s">
        <v>569</v>
      </c>
      <c r="B316" s="609" t="s">
        <v>570</v>
      </c>
      <c r="C316" s="177" t="s">
        <v>571</v>
      </c>
      <c r="D316" s="6">
        <v>124628</v>
      </c>
      <c r="E316" s="24" t="s">
        <v>572</v>
      </c>
      <c r="F316" s="167" t="s">
        <v>573</v>
      </c>
      <c r="G316" s="55"/>
      <c r="H316" s="56">
        <v>220044.36933790587</v>
      </c>
      <c r="I316" s="56">
        <v>61170</v>
      </c>
      <c r="J316" s="56">
        <v>0</v>
      </c>
      <c r="K316" s="56">
        <v>207800</v>
      </c>
      <c r="L316" s="56">
        <v>0</v>
      </c>
      <c r="M316" s="57">
        <v>489014.3693379059</v>
      </c>
    </row>
    <row r="317" spans="1:13" x14ac:dyDescent="0.25">
      <c r="A317" s="607"/>
      <c r="B317" s="610"/>
      <c r="C317" s="178" t="str">
        <f>+C316&amp;" Total"</f>
        <v>4.1.1 Coordination of ICANN participation in Internet Governance Total</v>
      </c>
      <c r="D317" s="179"/>
      <c r="E317" s="180"/>
      <c r="F317" s="181"/>
      <c r="G317" s="499">
        <v>0.64999999999999991</v>
      </c>
      <c r="H317" s="182">
        <v>220044.36933790587</v>
      </c>
      <c r="I317" s="182">
        <v>61170</v>
      </c>
      <c r="J317" s="182">
        <v>0</v>
      </c>
      <c r="K317" s="182">
        <v>207800</v>
      </c>
      <c r="L317" s="182">
        <v>0</v>
      </c>
      <c r="M317" s="183">
        <v>489014.3693379059</v>
      </c>
    </row>
    <row r="318" spans="1:13" ht="15.75" thickBot="1" x14ac:dyDescent="0.3">
      <c r="A318" s="607"/>
      <c r="B318" s="184" t="str">
        <f>+B316&amp;" Total"</f>
        <v>4.1 Encourage engagement with the existing Internet governance ecosystem at national, regional and international levels Total</v>
      </c>
      <c r="C318" s="185"/>
      <c r="D318" s="186"/>
      <c r="E318" s="186"/>
      <c r="F318" s="187"/>
      <c r="G318" s="188">
        <v>0.64999999999999991</v>
      </c>
      <c r="H318" s="189">
        <v>220044.36933790587</v>
      </c>
      <c r="I318" s="189">
        <v>61170</v>
      </c>
      <c r="J318" s="189">
        <v>0</v>
      </c>
      <c r="K318" s="189">
        <v>207800</v>
      </c>
      <c r="L318" s="189">
        <v>0</v>
      </c>
      <c r="M318" s="190">
        <v>489014.3693379059</v>
      </c>
    </row>
    <row r="319" spans="1:13" ht="45" x14ac:dyDescent="0.25">
      <c r="A319" s="607"/>
      <c r="B319" s="609" t="s">
        <v>574</v>
      </c>
      <c r="C319" s="177" t="s">
        <v>575</v>
      </c>
      <c r="D319" s="191">
        <v>124624</v>
      </c>
      <c r="E319" s="191" t="s">
        <v>576</v>
      </c>
      <c r="F319" s="192" t="s">
        <v>577</v>
      </c>
      <c r="G319" s="193"/>
      <c r="H319" s="194">
        <v>50754.071084002979</v>
      </c>
      <c r="I319" s="194">
        <v>0</v>
      </c>
      <c r="J319" s="194">
        <v>0</v>
      </c>
      <c r="K319" s="194">
        <v>0</v>
      </c>
      <c r="L319" s="194">
        <v>0</v>
      </c>
      <c r="M319" s="195">
        <v>50754.071084002979</v>
      </c>
    </row>
    <row r="320" spans="1:13" x14ac:dyDescent="0.25">
      <c r="A320" s="607"/>
      <c r="B320" s="610"/>
      <c r="C320" s="178" t="str">
        <f>+C319&amp;" Total"</f>
        <v>4.2.1 Support Governmental Advisory Committee (GAC) Engagement Total</v>
      </c>
      <c r="D320" s="179"/>
      <c r="E320" s="180"/>
      <c r="F320" s="181"/>
      <c r="G320" s="196">
        <v>0.15</v>
      </c>
      <c r="H320" s="197">
        <v>50754.071084002979</v>
      </c>
      <c r="I320" s="197">
        <v>0</v>
      </c>
      <c r="J320" s="197">
        <v>0</v>
      </c>
      <c r="K320" s="197">
        <v>0</v>
      </c>
      <c r="L320" s="197">
        <v>0</v>
      </c>
      <c r="M320" s="198">
        <v>50754.071084002979</v>
      </c>
    </row>
    <row r="321" spans="1:13" ht="60" x14ac:dyDescent="0.25">
      <c r="A321" s="607"/>
      <c r="B321" s="610"/>
      <c r="C321" s="611" t="s">
        <v>578</v>
      </c>
      <c r="D321" s="6">
        <v>124626</v>
      </c>
      <c r="E321" s="24" t="s">
        <v>579</v>
      </c>
      <c r="F321" s="25" t="s">
        <v>580</v>
      </c>
      <c r="G321" s="26"/>
      <c r="H321" s="27">
        <v>464751.96795736591</v>
      </c>
      <c r="I321" s="27">
        <v>80902</v>
      </c>
      <c r="J321" s="27">
        <v>0</v>
      </c>
      <c r="K321" s="27">
        <v>87000</v>
      </c>
      <c r="L321" s="27">
        <v>0</v>
      </c>
      <c r="M321" s="28">
        <v>632653.96795736591</v>
      </c>
    </row>
    <row r="322" spans="1:13" ht="75" x14ac:dyDescent="0.25">
      <c r="A322" s="607"/>
      <c r="B322" s="610"/>
      <c r="C322" s="611"/>
      <c r="D322" s="199">
        <v>124627</v>
      </c>
      <c r="E322" s="200" t="s">
        <v>581</v>
      </c>
      <c r="F322" s="201" t="s">
        <v>582</v>
      </c>
      <c r="G322" s="202"/>
      <c r="H322" s="203">
        <v>0</v>
      </c>
      <c r="I322" s="203">
        <v>0</v>
      </c>
      <c r="J322" s="203">
        <v>160000</v>
      </c>
      <c r="K322" s="203">
        <v>0</v>
      </c>
      <c r="L322" s="203">
        <v>0</v>
      </c>
      <c r="M322" s="204">
        <v>160000</v>
      </c>
    </row>
    <row r="323" spans="1:13" ht="75" x14ac:dyDescent="0.25">
      <c r="A323" s="607"/>
      <c r="B323" s="610"/>
      <c r="C323" s="611"/>
      <c r="D323" s="6">
        <v>124629</v>
      </c>
      <c r="E323" s="24" t="s">
        <v>583</v>
      </c>
      <c r="F323" s="25" t="s">
        <v>584</v>
      </c>
      <c r="G323" s="26"/>
      <c r="H323" s="27">
        <v>677340.01262269611</v>
      </c>
      <c r="I323" s="27">
        <v>44274</v>
      </c>
      <c r="J323" s="27">
        <v>0</v>
      </c>
      <c r="K323" s="27">
        <v>35390</v>
      </c>
      <c r="L323" s="27">
        <v>0</v>
      </c>
      <c r="M323" s="28">
        <v>757004.01262269611</v>
      </c>
    </row>
    <row r="324" spans="1:13" x14ac:dyDescent="0.25">
      <c r="A324" s="607"/>
      <c r="B324" s="610"/>
      <c r="C324" s="178" t="str">
        <f>+C321&amp;" Total"</f>
        <v>4.2.2 Engagement with Governments and International Governmental Organizations (IGOs) Total</v>
      </c>
      <c r="D324" s="205"/>
      <c r="E324" s="205"/>
      <c r="F324" s="206"/>
      <c r="G324" s="196">
        <v>4.5500000000000007</v>
      </c>
      <c r="H324" s="197">
        <v>1142091.9805800621</v>
      </c>
      <c r="I324" s="197">
        <v>125176</v>
      </c>
      <c r="J324" s="197">
        <v>160000</v>
      </c>
      <c r="K324" s="197">
        <v>122390</v>
      </c>
      <c r="L324" s="197">
        <v>0</v>
      </c>
      <c r="M324" s="198">
        <v>1549657.9805800621</v>
      </c>
    </row>
    <row r="325" spans="1:13" ht="15.75" thickBot="1" x14ac:dyDescent="0.3">
      <c r="A325" s="607"/>
      <c r="B325" s="184" t="str">
        <f>+B319&amp;" Total"</f>
        <v>4.2 Clarify the role of governments in ICANN and work with them to strengthen their commitment to supporting the global Internet ecosystem Total</v>
      </c>
      <c r="C325" s="186"/>
      <c r="D325" s="186"/>
      <c r="E325" s="186"/>
      <c r="F325" s="187"/>
      <c r="G325" s="207">
        <v>4.7000000000000011</v>
      </c>
      <c r="H325" s="208">
        <v>1192846.0516640651</v>
      </c>
      <c r="I325" s="208">
        <v>125176</v>
      </c>
      <c r="J325" s="208">
        <v>160000</v>
      </c>
      <c r="K325" s="208">
        <v>122390</v>
      </c>
      <c r="L325" s="208">
        <v>0</v>
      </c>
      <c r="M325" s="209">
        <v>1600412.0516640651</v>
      </c>
    </row>
    <row r="326" spans="1:13" ht="60" x14ac:dyDescent="0.25">
      <c r="A326" s="607"/>
      <c r="B326" s="609" t="s">
        <v>585</v>
      </c>
      <c r="C326" s="210" t="s">
        <v>586</v>
      </c>
      <c r="D326" s="6">
        <v>124630</v>
      </c>
      <c r="E326" s="24" t="s">
        <v>587</v>
      </c>
      <c r="F326" s="167" t="s">
        <v>588</v>
      </c>
      <c r="G326" s="26"/>
      <c r="H326" s="27">
        <v>642763.15669820714</v>
      </c>
      <c r="I326" s="27">
        <v>55715</v>
      </c>
      <c r="J326" s="27">
        <v>0</v>
      </c>
      <c r="K326" s="27">
        <v>0</v>
      </c>
      <c r="L326" s="27">
        <v>0</v>
      </c>
      <c r="M326" s="28">
        <v>698478.15669820714</v>
      </c>
    </row>
    <row r="327" spans="1:13" x14ac:dyDescent="0.25">
      <c r="A327" s="607"/>
      <c r="B327" s="610"/>
      <c r="C327" s="205" t="str">
        <f>+C326&amp;" Total"</f>
        <v>4.3.1 Support Internet Governance Ecosystem Advancement Total</v>
      </c>
      <c r="D327" s="205"/>
      <c r="E327" s="205"/>
      <c r="F327" s="206"/>
      <c r="G327" s="196">
        <v>1.65</v>
      </c>
      <c r="H327" s="197">
        <v>642763.15669820714</v>
      </c>
      <c r="I327" s="197">
        <v>55715</v>
      </c>
      <c r="J327" s="197">
        <v>0</v>
      </c>
      <c r="K327" s="197">
        <v>0</v>
      </c>
      <c r="L327" s="197">
        <v>0</v>
      </c>
      <c r="M327" s="198">
        <v>698478.15669820714</v>
      </c>
    </row>
    <row r="328" spans="1:13" ht="15.75" thickBot="1" x14ac:dyDescent="0.3">
      <c r="A328" s="607"/>
      <c r="B328" s="184" t="str">
        <f>+B326&amp;" Total"</f>
        <v>4.3 Participate in the evolution of a global, trusted, inclusive multistakeholder Internet Governance ecosystem that addresses Internet issues Total</v>
      </c>
      <c r="C328" s="211"/>
      <c r="D328" s="186"/>
      <c r="E328" s="186"/>
      <c r="F328" s="211"/>
      <c r="G328" s="207">
        <v>1.65</v>
      </c>
      <c r="H328" s="208">
        <v>642763.15669820714</v>
      </c>
      <c r="I328" s="208">
        <v>55715</v>
      </c>
      <c r="J328" s="208">
        <v>0</v>
      </c>
      <c r="K328" s="208">
        <v>0</v>
      </c>
      <c r="L328" s="208">
        <v>0</v>
      </c>
      <c r="M328" s="209">
        <v>698478.15669820714</v>
      </c>
    </row>
    <row r="329" spans="1:13" ht="45" x14ac:dyDescent="0.25">
      <c r="A329" s="607"/>
      <c r="B329" s="612" t="s">
        <v>589</v>
      </c>
      <c r="C329" s="614" t="s">
        <v>590</v>
      </c>
      <c r="D329" s="6">
        <v>122104</v>
      </c>
      <c r="E329" s="24" t="s">
        <v>591</v>
      </c>
      <c r="F329" s="25" t="s">
        <v>592</v>
      </c>
      <c r="G329" s="55"/>
      <c r="H329" s="56">
        <v>2171776.0264382539</v>
      </c>
      <c r="I329" s="56">
        <v>0</v>
      </c>
      <c r="J329" s="56">
        <v>0</v>
      </c>
      <c r="K329" s="56">
        <v>0</v>
      </c>
      <c r="L329" s="56">
        <v>0</v>
      </c>
      <c r="M329" s="57">
        <v>2171776.0264382539</v>
      </c>
    </row>
    <row r="330" spans="1:13" ht="30" x14ac:dyDescent="0.25">
      <c r="A330" s="607"/>
      <c r="B330" s="613"/>
      <c r="C330" s="611"/>
      <c r="D330" s="199">
        <v>122106</v>
      </c>
      <c r="E330" s="200" t="s">
        <v>593</v>
      </c>
      <c r="F330" s="201" t="s">
        <v>594</v>
      </c>
      <c r="G330" s="202"/>
      <c r="H330" s="203">
        <v>604162.06123945559</v>
      </c>
      <c r="I330" s="203">
        <v>19000</v>
      </c>
      <c r="J330" s="203">
        <v>0</v>
      </c>
      <c r="K330" s="203">
        <v>70280</v>
      </c>
      <c r="L330" s="203">
        <v>0</v>
      </c>
      <c r="M330" s="204">
        <v>693442.06123945559</v>
      </c>
    </row>
    <row r="331" spans="1:13" ht="30" x14ac:dyDescent="0.25">
      <c r="A331" s="607"/>
      <c r="B331" s="613"/>
      <c r="C331" s="611"/>
      <c r="D331" s="6">
        <v>122108</v>
      </c>
      <c r="E331" s="24" t="s">
        <v>595</v>
      </c>
      <c r="F331" s="25" t="s">
        <v>596</v>
      </c>
      <c r="G331" s="26"/>
      <c r="H331" s="27">
        <v>16017.29798460782</v>
      </c>
      <c r="I331" s="27">
        <v>0</v>
      </c>
      <c r="J331" s="27">
        <v>0</v>
      </c>
      <c r="K331" s="27">
        <v>0</v>
      </c>
      <c r="L331" s="27">
        <v>0</v>
      </c>
      <c r="M331" s="28">
        <v>16017.29798460782</v>
      </c>
    </row>
    <row r="332" spans="1:13" ht="45" x14ac:dyDescent="0.25">
      <c r="A332" s="607"/>
      <c r="B332" s="613"/>
      <c r="C332" s="611"/>
      <c r="D332" s="6">
        <v>122109</v>
      </c>
      <c r="E332" s="24" t="s">
        <v>597</v>
      </c>
      <c r="F332" s="25" t="s">
        <v>598</v>
      </c>
      <c r="G332" s="26"/>
      <c r="H332" s="27">
        <v>188865.09106466486</v>
      </c>
      <c r="I332" s="27">
        <v>148042</v>
      </c>
      <c r="J332" s="27">
        <v>248800</v>
      </c>
      <c r="K332" s="27">
        <v>0</v>
      </c>
      <c r="L332" s="27">
        <v>0</v>
      </c>
      <c r="M332" s="28">
        <v>585707.09106466488</v>
      </c>
    </row>
    <row r="333" spans="1:13" ht="45" x14ac:dyDescent="0.25">
      <c r="A333" s="607"/>
      <c r="B333" s="613"/>
      <c r="C333" s="611"/>
      <c r="D333" s="199">
        <v>122113</v>
      </c>
      <c r="E333" s="200" t="s">
        <v>599</v>
      </c>
      <c r="F333" s="201" t="s">
        <v>600</v>
      </c>
      <c r="G333" s="202"/>
      <c r="H333" s="203">
        <v>295178.65616819391</v>
      </c>
      <c r="I333" s="203">
        <v>0</v>
      </c>
      <c r="J333" s="203">
        <v>710000</v>
      </c>
      <c r="K333" s="203">
        <v>0</v>
      </c>
      <c r="L333" s="203">
        <v>0</v>
      </c>
      <c r="M333" s="204">
        <v>1005178.6561681939</v>
      </c>
    </row>
    <row r="334" spans="1:13" x14ac:dyDescent="0.25">
      <c r="A334" s="607"/>
      <c r="B334" s="613"/>
      <c r="C334" s="178" t="str">
        <f>+C329&amp;" Total"</f>
        <v>4.4.1 Contractual Compliance Functions Total</v>
      </c>
      <c r="D334" s="179"/>
      <c r="E334" s="180"/>
      <c r="F334" s="181"/>
      <c r="G334" s="196">
        <v>24.049999999999994</v>
      </c>
      <c r="H334" s="197">
        <v>3275999.1328951768</v>
      </c>
      <c r="I334" s="197">
        <v>167042</v>
      </c>
      <c r="J334" s="197">
        <v>958800</v>
      </c>
      <c r="K334" s="197">
        <v>70280</v>
      </c>
      <c r="L334" s="197">
        <v>0</v>
      </c>
      <c r="M334" s="198">
        <v>4472121.1328951763</v>
      </c>
    </row>
    <row r="335" spans="1:13" ht="30" x14ac:dyDescent="0.25">
      <c r="A335" s="607"/>
      <c r="B335" s="613"/>
      <c r="C335" s="611" t="s">
        <v>601</v>
      </c>
      <c r="D335" s="6">
        <v>122110</v>
      </c>
      <c r="E335" s="24" t="s">
        <v>602</v>
      </c>
      <c r="F335" s="25" t="s">
        <v>603</v>
      </c>
      <c r="G335" s="26"/>
      <c r="H335" s="27">
        <v>42939.584523062505</v>
      </c>
      <c r="I335" s="27">
        <v>0</v>
      </c>
      <c r="J335" s="27">
        <v>115200</v>
      </c>
      <c r="K335" s="27">
        <v>20000</v>
      </c>
      <c r="L335" s="27">
        <v>0</v>
      </c>
      <c r="M335" s="28">
        <v>178139.58452306251</v>
      </c>
    </row>
    <row r="336" spans="1:13" ht="30" x14ac:dyDescent="0.25">
      <c r="A336" s="607"/>
      <c r="B336" s="613"/>
      <c r="C336" s="611"/>
      <c r="D336" s="199">
        <v>122111</v>
      </c>
      <c r="E336" s="200" t="s">
        <v>604</v>
      </c>
      <c r="F336" s="201" t="s">
        <v>605</v>
      </c>
      <c r="G336" s="202"/>
      <c r="H336" s="203">
        <v>6231.0435295000016</v>
      </c>
      <c r="I336" s="203">
        <v>0</v>
      </c>
      <c r="J336" s="203">
        <v>10000</v>
      </c>
      <c r="K336" s="203">
        <v>0</v>
      </c>
      <c r="L336" s="203">
        <v>0</v>
      </c>
      <c r="M336" s="204">
        <v>16231.043529500002</v>
      </c>
    </row>
    <row r="337" spans="1:13" x14ac:dyDescent="0.25">
      <c r="A337" s="607"/>
      <c r="B337" s="613"/>
      <c r="C337" s="611"/>
      <c r="D337" s="199">
        <v>122112</v>
      </c>
      <c r="E337" s="200" t="s">
        <v>606</v>
      </c>
      <c r="F337" s="201" t="s">
        <v>607</v>
      </c>
      <c r="G337" s="202"/>
      <c r="H337" s="203">
        <v>114794.06578813457</v>
      </c>
      <c r="I337" s="203">
        <v>0</v>
      </c>
      <c r="J337" s="203">
        <v>0</v>
      </c>
      <c r="K337" s="203">
        <v>0</v>
      </c>
      <c r="L337" s="203">
        <v>0</v>
      </c>
      <c r="M337" s="204">
        <v>114794.06578813457</v>
      </c>
    </row>
    <row r="338" spans="1:13" x14ac:dyDescent="0.25">
      <c r="A338" s="607"/>
      <c r="B338" s="613"/>
      <c r="C338" s="178" t="str">
        <f>+C335&amp;" Total"</f>
        <v>4.4.2 Contractual Compliance Initiatives &amp; Improvements Total</v>
      </c>
      <c r="D338" s="179"/>
      <c r="E338" s="180"/>
      <c r="F338" s="181"/>
      <c r="G338" s="196">
        <v>0.95</v>
      </c>
      <c r="H338" s="197">
        <v>163964.69384069706</v>
      </c>
      <c r="I338" s="197">
        <v>0</v>
      </c>
      <c r="J338" s="197">
        <v>125200</v>
      </c>
      <c r="K338" s="197">
        <v>20000</v>
      </c>
      <c r="L338" s="197">
        <v>0</v>
      </c>
      <c r="M338" s="198">
        <v>309164.69384069706</v>
      </c>
    </row>
    <row r="339" spans="1:13" ht="45" x14ac:dyDescent="0.25">
      <c r="A339" s="607"/>
      <c r="B339" s="613"/>
      <c r="C339" s="611" t="s">
        <v>608</v>
      </c>
      <c r="D339" s="6">
        <v>31665</v>
      </c>
      <c r="E339" s="24" t="s">
        <v>609</v>
      </c>
      <c r="F339" s="25" t="s">
        <v>610</v>
      </c>
      <c r="G339" s="26"/>
      <c r="H339" s="27">
        <v>170837.59159500001</v>
      </c>
      <c r="I339" s="27">
        <v>9008.3333333333321</v>
      </c>
      <c r="J339" s="27">
        <v>0</v>
      </c>
      <c r="K339" s="27">
        <v>0</v>
      </c>
      <c r="L339" s="27">
        <v>0</v>
      </c>
      <c r="M339" s="28">
        <v>179845.92492833335</v>
      </c>
    </row>
    <row r="340" spans="1:13" ht="45" x14ac:dyDescent="0.25">
      <c r="A340" s="607"/>
      <c r="B340" s="613"/>
      <c r="C340" s="611"/>
      <c r="D340" s="199">
        <v>31666</v>
      </c>
      <c r="E340" s="200" t="s">
        <v>611</v>
      </c>
      <c r="F340" s="201" t="s">
        <v>612</v>
      </c>
      <c r="G340" s="202"/>
      <c r="H340" s="203">
        <v>170837.59159500001</v>
      </c>
      <c r="I340" s="203">
        <v>0</v>
      </c>
      <c r="J340" s="203">
        <v>0</v>
      </c>
      <c r="K340" s="203">
        <v>0</v>
      </c>
      <c r="L340" s="203">
        <v>0</v>
      </c>
      <c r="M340" s="204">
        <v>170837.59159500001</v>
      </c>
    </row>
    <row r="341" spans="1:13" ht="30" x14ac:dyDescent="0.25">
      <c r="A341" s="607"/>
      <c r="B341" s="613"/>
      <c r="C341" s="611"/>
      <c r="D341" s="6">
        <v>31667</v>
      </c>
      <c r="E341" s="24" t="s">
        <v>613</v>
      </c>
      <c r="F341" s="25" t="s">
        <v>614</v>
      </c>
      <c r="G341" s="26"/>
      <c r="H341" s="27">
        <v>176014.48830999996</v>
      </c>
      <c r="I341" s="27">
        <v>0</v>
      </c>
      <c r="J341" s="27">
        <v>0</v>
      </c>
      <c r="K341" s="27">
        <v>0</v>
      </c>
      <c r="L341" s="27">
        <v>0</v>
      </c>
      <c r="M341" s="28">
        <v>176014.48830999996</v>
      </c>
    </row>
    <row r="342" spans="1:13" x14ac:dyDescent="0.25">
      <c r="A342" s="607"/>
      <c r="B342" s="613"/>
      <c r="C342" s="178" t="str">
        <f>+C339&amp;" Total"</f>
        <v>4.4.3 Contractual Compliance and Safeguards Total</v>
      </c>
      <c r="D342" s="179"/>
      <c r="E342" s="180"/>
      <c r="F342" s="181"/>
      <c r="G342" s="196">
        <v>1</v>
      </c>
      <c r="H342" s="197">
        <v>517689.67149999994</v>
      </c>
      <c r="I342" s="197">
        <v>9008.3333333333321</v>
      </c>
      <c r="J342" s="197">
        <v>0</v>
      </c>
      <c r="K342" s="197">
        <v>0</v>
      </c>
      <c r="L342" s="197">
        <v>0</v>
      </c>
      <c r="M342" s="198">
        <v>526698.00483333331</v>
      </c>
    </row>
    <row r="343" spans="1:13" x14ac:dyDescent="0.25">
      <c r="A343" s="607"/>
      <c r="B343" s="613"/>
      <c r="C343" s="611" t="s">
        <v>615</v>
      </c>
      <c r="D343" s="6">
        <v>26006</v>
      </c>
      <c r="E343" s="24" t="s">
        <v>616</v>
      </c>
      <c r="F343" s="25" t="s">
        <v>616</v>
      </c>
      <c r="G343" s="26"/>
      <c r="H343" s="27">
        <v>0</v>
      </c>
      <c r="I343" s="27">
        <v>0</v>
      </c>
      <c r="J343" s="27">
        <v>0</v>
      </c>
      <c r="K343" s="27">
        <v>0</v>
      </c>
      <c r="L343" s="27">
        <v>0</v>
      </c>
      <c r="M343" s="28">
        <v>0</v>
      </c>
    </row>
    <row r="344" spans="1:13" x14ac:dyDescent="0.25">
      <c r="A344" s="607"/>
      <c r="B344" s="613"/>
      <c r="C344" s="611"/>
      <c r="D344" s="199">
        <v>26146</v>
      </c>
      <c r="E344" s="200" t="s">
        <v>617</v>
      </c>
      <c r="F344" s="201" t="s">
        <v>618</v>
      </c>
      <c r="G344" s="202"/>
      <c r="H344" s="203">
        <v>0</v>
      </c>
      <c r="I344" s="203">
        <v>0</v>
      </c>
      <c r="J344" s="203">
        <v>0</v>
      </c>
      <c r="K344" s="203">
        <v>0</v>
      </c>
      <c r="L344" s="203">
        <v>0</v>
      </c>
      <c r="M344" s="204">
        <v>0</v>
      </c>
    </row>
    <row r="345" spans="1:13" ht="30" x14ac:dyDescent="0.25">
      <c r="A345" s="607"/>
      <c r="B345" s="613"/>
      <c r="C345" s="611"/>
      <c r="D345" s="6">
        <v>26229</v>
      </c>
      <c r="E345" s="24" t="s">
        <v>619</v>
      </c>
      <c r="F345" s="25" t="s">
        <v>620</v>
      </c>
      <c r="G345" s="26"/>
      <c r="H345" s="27">
        <v>0</v>
      </c>
      <c r="I345" s="27">
        <v>0</v>
      </c>
      <c r="J345" s="27">
        <v>100000</v>
      </c>
      <c r="K345" s="27">
        <v>0</v>
      </c>
      <c r="L345" s="27">
        <v>0</v>
      </c>
      <c r="M345" s="28">
        <v>100000</v>
      </c>
    </row>
    <row r="346" spans="1:13" ht="30" x14ac:dyDescent="0.25">
      <c r="A346" s="607"/>
      <c r="B346" s="613"/>
      <c r="C346" s="611"/>
      <c r="D346" s="199">
        <v>31501</v>
      </c>
      <c r="E346" s="200" t="s">
        <v>621</v>
      </c>
      <c r="F346" s="201" t="s">
        <v>622</v>
      </c>
      <c r="G346" s="202"/>
      <c r="H346" s="203">
        <v>35000.000000000015</v>
      </c>
      <c r="I346" s="203">
        <v>0</v>
      </c>
      <c r="J346" s="203">
        <v>0</v>
      </c>
      <c r="K346" s="203">
        <v>0</v>
      </c>
      <c r="L346" s="203">
        <v>0</v>
      </c>
      <c r="M346" s="204">
        <v>35000.000000000015</v>
      </c>
    </row>
    <row r="347" spans="1:13" ht="75" x14ac:dyDescent="0.25">
      <c r="A347" s="607"/>
      <c r="B347" s="613"/>
      <c r="C347" s="611"/>
      <c r="D347" s="199">
        <v>31651</v>
      </c>
      <c r="E347" s="200" t="s">
        <v>623</v>
      </c>
      <c r="F347" s="201" t="s">
        <v>624</v>
      </c>
      <c r="G347" s="202"/>
      <c r="H347" s="203">
        <v>23152.5</v>
      </c>
      <c r="I347" s="203">
        <v>0</v>
      </c>
      <c r="J347" s="203">
        <v>100000</v>
      </c>
      <c r="K347" s="203">
        <v>0</v>
      </c>
      <c r="L347" s="203">
        <v>0</v>
      </c>
      <c r="M347" s="204">
        <v>123152.5</v>
      </c>
    </row>
    <row r="348" spans="1:13" ht="60" x14ac:dyDescent="0.25">
      <c r="A348" s="607"/>
      <c r="B348" s="613"/>
      <c r="C348" s="611"/>
      <c r="D348" s="199">
        <v>33250</v>
      </c>
      <c r="E348" s="200" t="s">
        <v>625</v>
      </c>
      <c r="F348" s="201" t="s">
        <v>626</v>
      </c>
      <c r="G348" s="202"/>
      <c r="H348" s="203">
        <v>0</v>
      </c>
      <c r="I348" s="203">
        <v>0</v>
      </c>
      <c r="J348" s="203">
        <v>0</v>
      </c>
      <c r="K348" s="203">
        <v>0</v>
      </c>
      <c r="L348" s="203">
        <v>0</v>
      </c>
      <c r="M348" s="204">
        <v>0</v>
      </c>
    </row>
    <row r="349" spans="1:13" x14ac:dyDescent="0.25">
      <c r="A349" s="607"/>
      <c r="B349" s="613"/>
      <c r="C349" s="611"/>
      <c r="D349" s="6">
        <v>123553</v>
      </c>
      <c r="E349" s="24" t="s">
        <v>627</v>
      </c>
      <c r="F349" s="25" t="s">
        <v>628</v>
      </c>
      <c r="G349" s="26"/>
      <c r="H349" s="27">
        <v>30719.085867946502</v>
      </c>
      <c r="I349" s="27">
        <v>9952</v>
      </c>
      <c r="J349" s="27">
        <v>0</v>
      </c>
      <c r="K349" s="27">
        <v>0</v>
      </c>
      <c r="L349" s="27">
        <v>0</v>
      </c>
      <c r="M349" s="28">
        <v>40671.085867946502</v>
      </c>
    </row>
    <row r="350" spans="1:13" x14ac:dyDescent="0.25">
      <c r="A350" s="607"/>
      <c r="B350" s="613"/>
      <c r="C350" s="611"/>
      <c r="D350" s="199">
        <v>123555</v>
      </c>
      <c r="E350" s="200" t="s">
        <v>629</v>
      </c>
      <c r="F350" s="201" t="s">
        <v>630</v>
      </c>
      <c r="G350" s="202"/>
      <c r="H350" s="203">
        <v>0</v>
      </c>
      <c r="I350" s="203">
        <v>0</v>
      </c>
      <c r="J350" s="203">
        <v>0</v>
      </c>
      <c r="K350" s="203">
        <v>0</v>
      </c>
      <c r="L350" s="203">
        <v>0</v>
      </c>
      <c r="M350" s="204">
        <v>0</v>
      </c>
    </row>
    <row r="351" spans="1:13" x14ac:dyDescent="0.25">
      <c r="A351" s="607"/>
      <c r="B351" s="613"/>
      <c r="C351" s="178" t="str">
        <f>+C343&amp;" Total"</f>
        <v>4.4.4 Strategic Initiatives Total</v>
      </c>
      <c r="D351" s="179"/>
      <c r="E351" s="180"/>
      <c r="F351" s="181"/>
      <c r="G351" s="196">
        <v>0.49999999999999994</v>
      </c>
      <c r="H351" s="197">
        <v>88871.585867946516</v>
      </c>
      <c r="I351" s="197">
        <v>9952</v>
      </c>
      <c r="J351" s="197">
        <v>200000</v>
      </c>
      <c r="K351" s="197">
        <v>0</v>
      </c>
      <c r="L351" s="197">
        <v>0</v>
      </c>
      <c r="M351" s="198">
        <v>298823.5858679465</v>
      </c>
    </row>
    <row r="352" spans="1:13" ht="15.75" thickBot="1" x14ac:dyDescent="0.3">
      <c r="A352" s="608"/>
      <c r="B352" s="184" t="str">
        <f>+B329&amp;" Total"</f>
        <v>4.4 Promote role clarity and establish mechanisms to increase trust within the ecosystem rooted in the public interest Total</v>
      </c>
      <c r="C352" s="212"/>
      <c r="D352" s="213"/>
      <c r="E352" s="213"/>
      <c r="F352" s="214"/>
      <c r="G352" s="215">
        <v>26.499999999999993</v>
      </c>
      <c r="H352" s="216">
        <v>4046525.0841038204</v>
      </c>
      <c r="I352" s="216">
        <v>186002.33333333334</v>
      </c>
      <c r="J352" s="216">
        <v>1284000</v>
      </c>
      <c r="K352" s="216">
        <v>90280</v>
      </c>
      <c r="L352" s="216">
        <v>0</v>
      </c>
      <c r="M352" s="217">
        <v>5606807.4174371529</v>
      </c>
    </row>
    <row r="353" spans="1:13" ht="15.75" thickBot="1" x14ac:dyDescent="0.3">
      <c r="A353" s="218" t="s">
        <v>631</v>
      </c>
      <c r="B353" s="219"/>
      <c r="C353" s="219"/>
      <c r="D353" s="219"/>
      <c r="E353" s="219"/>
      <c r="F353" s="220"/>
      <c r="G353" s="221">
        <v>33.499999999999993</v>
      </c>
      <c r="H353" s="222">
        <v>6102178.661803999</v>
      </c>
      <c r="I353" s="222">
        <v>428063.33333333337</v>
      </c>
      <c r="J353" s="222">
        <v>1444000</v>
      </c>
      <c r="K353" s="223">
        <v>420470</v>
      </c>
      <c r="L353" s="223">
        <v>0</v>
      </c>
      <c r="M353" s="224">
        <v>8394711.9951373301</v>
      </c>
    </row>
    <row r="354" spans="1:13" x14ac:dyDescent="0.25">
      <c r="A354" s="622" t="s">
        <v>632</v>
      </c>
      <c r="B354" s="624" t="s">
        <v>633</v>
      </c>
      <c r="C354" s="625" t="s">
        <v>634</v>
      </c>
      <c r="D354" s="225">
        <v>122865</v>
      </c>
      <c r="E354" s="226" t="s">
        <v>635</v>
      </c>
      <c r="F354" s="227" t="s">
        <v>636</v>
      </c>
      <c r="G354" s="228"/>
      <c r="H354" s="229">
        <v>227190.98111641785</v>
      </c>
      <c r="I354" s="229">
        <v>0</v>
      </c>
      <c r="J354" s="229">
        <v>0</v>
      </c>
      <c r="K354" s="229">
        <v>0</v>
      </c>
      <c r="L354" s="229">
        <v>0</v>
      </c>
      <c r="M354" s="230">
        <v>227190.98111641785</v>
      </c>
    </row>
    <row r="355" spans="1:13" ht="30" x14ac:dyDescent="0.25">
      <c r="A355" s="623"/>
      <c r="B355" s="621"/>
      <c r="C355" s="603"/>
      <c r="D355" s="48">
        <v>122884</v>
      </c>
      <c r="E355" s="49" t="s">
        <v>637</v>
      </c>
      <c r="F355" s="50" t="s">
        <v>638</v>
      </c>
      <c r="G355" s="51"/>
      <c r="H355" s="52">
        <v>272312.16996420798</v>
      </c>
      <c r="I355" s="52">
        <v>0</v>
      </c>
      <c r="J355" s="52">
        <v>0</v>
      </c>
      <c r="K355" s="52">
        <v>0</v>
      </c>
      <c r="L355" s="52">
        <v>0</v>
      </c>
      <c r="M355" s="53">
        <v>272312.16996420798</v>
      </c>
    </row>
    <row r="356" spans="1:13" x14ac:dyDescent="0.25">
      <c r="A356" s="623"/>
      <c r="B356" s="621"/>
      <c r="C356" s="603"/>
      <c r="D356" s="225">
        <v>123190</v>
      </c>
      <c r="E356" s="226" t="s">
        <v>639</v>
      </c>
      <c r="F356" s="227" t="s">
        <v>640</v>
      </c>
      <c r="G356" s="228"/>
      <c r="H356" s="229">
        <v>255882.8271436365</v>
      </c>
      <c r="I356" s="229">
        <v>0</v>
      </c>
      <c r="J356" s="229">
        <v>0</v>
      </c>
      <c r="K356" s="229">
        <v>0</v>
      </c>
      <c r="L356" s="229">
        <v>0</v>
      </c>
      <c r="M356" s="230">
        <v>255882.8271436365</v>
      </c>
    </row>
    <row r="357" spans="1:13" x14ac:dyDescent="0.25">
      <c r="A357" s="623"/>
      <c r="B357" s="621"/>
      <c r="C357" s="603"/>
      <c r="D357" s="48">
        <v>123264</v>
      </c>
      <c r="E357" s="49" t="s">
        <v>641</v>
      </c>
      <c r="F357" s="50" t="s">
        <v>642</v>
      </c>
      <c r="G357" s="51"/>
      <c r="H357" s="52">
        <v>66466.811346492235</v>
      </c>
      <c r="I357" s="52">
        <v>0</v>
      </c>
      <c r="J357" s="52">
        <v>0</v>
      </c>
      <c r="K357" s="52">
        <v>0</v>
      </c>
      <c r="L357" s="52">
        <v>0</v>
      </c>
      <c r="M357" s="53">
        <v>66466.811346492235</v>
      </c>
    </row>
    <row r="358" spans="1:13" x14ac:dyDescent="0.25">
      <c r="A358" s="623"/>
      <c r="B358" s="621"/>
      <c r="C358" s="603"/>
      <c r="D358" s="225">
        <v>31571</v>
      </c>
      <c r="E358" s="226" t="s">
        <v>643</v>
      </c>
      <c r="F358" s="227" t="s">
        <v>643</v>
      </c>
      <c r="G358" s="228"/>
      <c r="H358" s="229">
        <v>17028.259919269502</v>
      </c>
      <c r="I358" s="229">
        <v>0</v>
      </c>
      <c r="J358" s="229">
        <v>0</v>
      </c>
      <c r="K358" s="229">
        <v>0</v>
      </c>
      <c r="L358" s="229">
        <v>0</v>
      </c>
      <c r="M358" s="230">
        <v>17028.259919269502</v>
      </c>
    </row>
    <row r="359" spans="1:13" x14ac:dyDescent="0.25">
      <c r="A359" s="623"/>
      <c r="B359" s="621"/>
      <c r="C359" s="231" t="str">
        <f>+C354&amp;" Total"</f>
        <v>5.1.1 Legal Advisory Function Total</v>
      </c>
      <c r="D359" s="232"/>
      <c r="E359" s="233"/>
      <c r="F359" s="234"/>
      <c r="G359" s="235">
        <v>2.9199999999999995</v>
      </c>
      <c r="H359" s="236">
        <v>838881.0494900241</v>
      </c>
      <c r="I359" s="236">
        <v>0</v>
      </c>
      <c r="J359" s="236">
        <v>0</v>
      </c>
      <c r="K359" s="236">
        <v>0</v>
      </c>
      <c r="L359" s="236">
        <v>0</v>
      </c>
      <c r="M359" s="237">
        <v>838881.0494900241</v>
      </c>
    </row>
    <row r="360" spans="1:13" x14ac:dyDescent="0.25">
      <c r="A360" s="623"/>
      <c r="B360" s="621"/>
      <c r="C360" s="510" t="s">
        <v>644</v>
      </c>
      <c r="D360" s="6">
        <v>123334</v>
      </c>
      <c r="E360" s="24" t="s">
        <v>645</v>
      </c>
      <c r="F360" s="25" t="s">
        <v>646</v>
      </c>
      <c r="G360" s="51"/>
      <c r="H360" s="52">
        <v>32333.803448854243</v>
      </c>
      <c r="I360" s="52">
        <v>0</v>
      </c>
      <c r="J360" s="52">
        <v>0</v>
      </c>
      <c r="K360" s="52">
        <v>0</v>
      </c>
      <c r="L360" s="52">
        <v>0</v>
      </c>
      <c r="M360" s="53">
        <v>32333.803448854243</v>
      </c>
    </row>
    <row r="361" spans="1:13" x14ac:dyDescent="0.25">
      <c r="A361" s="623"/>
      <c r="B361" s="621"/>
      <c r="C361" s="231" t="str">
        <f>+C360&amp;" Total"</f>
        <v>5.1.2 Public Interest Decision Making Total</v>
      </c>
      <c r="D361" s="232"/>
      <c r="E361" s="233"/>
      <c r="F361" s="234"/>
      <c r="G361" s="235">
        <v>4.9999999999999996E-2</v>
      </c>
      <c r="H361" s="236">
        <v>32333.803448854243</v>
      </c>
      <c r="I361" s="236">
        <v>0</v>
      </c>
      <c r="J361" s="236">
        <v>0</v>
      </c>
      <c r="K361" s="236">
        <v>0</v>
      </c>
      <c r="L361" s="236">
        <v>0</v>
      </c>
      <c r="M361" s="237">
        <v>32333.803448854243</v>
      </c>
    </row>
    <row r="362" spans="1:13" x14ac:dyDescent="0.25">
      <c r="A362" s="623"/>
      <c r="B362" s="621"/>
      <c r="C362" s="603" t="s">
        <v>647</v>
      </c>
      <c r="D362" s="6">
        <v>122491</v>
      </c>
      <c r="E362" s="24" t="s">
        <v>648</v>
      </c>
      <c r="F362" s="25" t="s">
        <v>649</v>
      </c>
      <c r="G362" s="26"/>
      <c r="H362" s="27">
        <v>170317.86233025399</v>
      </c>
      <c r="I362" s="27">
        <v>0</v>
      </c>
      <c r="J362" s="27">
        <v>98500</v>
      </c>
      <c r="K362" s="27">
        <v>0</v>
      </c>
      <c r="L362" s="27">
        <v>0</v>
      </c>
      <c r="M362" s="28">
        <v>268817.86233025399</v>
      </c>
    </row>
    <row r="363" spans="1:13" x14ac:dyDescent="0.25">
      <c r="A363" s="623"/>
      <c r="B363" s="621"/>
      <c r="C363" s="603"/>
      <c r="D363" s="225">
        <v>122665</v>
      </c>
      <c r="E363" s="226" t="s">
        <v>650</v>
      </c>
      <c r="F363" s="227" t="s">
        <v>651</v>
      </c>
      <c r="G363" s="228"/>
      <c r="H363" s="229">
        <v>131992.35743768321</v>
      </c>
      <c r="I363" s="229">
        <v>9064</v>
      </c>
      <c r="J363" s="229">
        <v>1966000</v>
      </c>
      <c r="K363" s="229">
        <v>0</v>
      </c>
      <c r="L363" s="229">
        <v>0</v>
      </c>
      <c r="M363" s="230">
        <v>2107056.3574376833</v>
      </c>
    </row>
    <row r="364" spans="1:13" ht="30" x14ac:dyDescent="0.25">
      <c r="A364" s="623"/>
      <c r="B364" s="621"/>
      <c r="C364" s="603"/>
      <c r="D364" s="6">
        <v>123304</v>
      </c>
      <c r="E364" s="24" t="s">
        <v>652</v>
      </c>
      <c r="F364" s="25" t="s">
        <v>653</v>
      </c>
      <c r="G364" s="26"/>
      <c r="H364" s="27">
        <v>281839.86915842455</v>
      </c>
      <c r="I364" s="27">
        <v>120600</v>
      </c>
      <c r="J364" s="27">
        <v>30999.999999999996</v>
      </c>
      <c r="K364" s="27">
        <v>72360</v>
      </c>
      <c r="L364" s="27">
        <v>0</v>
      </c>
      <c r="M364" s="28">
        <v>505799.86915842455</v>
      </c>
    </row>
    <row r="365" spans="1:13" ht="75" x14ac:dyDescent="0.25">
      <c r="A365" s="623"/>
      <c r="B365" s="621"/>
      <c r="C365" s="603"/>
      <c r="D365" s="225">
        <v>123369</v>
      </c>
      <c r="E365" s="226" t="s">
        <v>654</v>
      </c>
      <c r="F365" s="227" t="s">
        <v>655</v>
      </c>
      <c r="G365" s="228"/>
      <c r="H365" s="229">
        <v>1116989.5547821354</v>
      </c>
      <c r="I365" s="229">
        <v>0</v>
      </c>
      <c r="J365" s="229">
        <v>0</v>
      </c>
      <c r="K365" s="229">
        <v>0</v>
      </c>
      <c r="L365" s="229">
        <v>0</v>
      </c>
      <c r="M365" s="230">
        <v>1116989.5547821354</v>
      </c>
    </row>
    <row r="366" spans="1:13" ht="30" x14ac:dyDescent="0.25">
      <c r="A366" s="623"/>
      <c r="B366" s="621"/>
      <c r="C366" s="603"/>
      <c r="D366" s="6">
        <v>123425</v>
      </c>
      <c r="E366" s="24" t="s">
        <v>656</v>
      </c>
      <c r="F366" s="25" t="s">
        <v>657</v>
      </c>
      <c r="G366" s="26"/>
      <c r="H366" s="27">
        <v>304870.08474952425</v>
      </c>
      <c r="I366" s="27">
        <v>0</v>
      </c>
      <c r="J366" s="27">
        <v>0</v>
      </c>
      <c r="K366" s="27">
        <v>0</v>
      </c>
      <c r="L366" s="27">
        <v>0</v>
      </c>
      <c r="M366" s="28">
        <v>304870.08474952425</v>
      </c>
    </row>
    <row r="367" spans="1:13" x14ac:dyDescent="0.25">
      <c r="A367" s="623"/>
      <c r="B367" s="621"/>
      <c r="C367" s="231" t="str">
        <f>+C362&amp;" Total"</f>
        <v>5.1.3 Legal Internal Support Total</v>
      </c>
      <c r="D367" s="232"/>
      <c r="E367" s="233"/>
      <c r="F367" s="234"/>
      <c r="G367" s="235">
        <v>8.51</v>
      </c>
      <c r="H367" s="238">
        <v>2006009.7284580215</v>
      </c>
      <c r="I367" s="238">
        <v>129664</v>
      </c>
      <c r="J367" s="238">
        <v>2095500</v>
      </c>
      <c r="K367" s="238">
        <v>72360</v>
      </c>
      <c r="L367" s="238">
        <v>0</v>
      </c>
      <c r="M367" s="238">
        <v>4303533.7284580218</v>
      </c>
    </row>
    <row r="368" spans="1:13" ht="75" x14ac:dyDescent="0.25">
      <c r="A368" s="623"/>
      <c r="B368" s="621"/>
      <c r="C368" s="603" t="s">
        <v>658</v>
      </c>
      <c r="D368" s="6">
        <v>121571</v>
      </c>
      <c r="E368" s="24" t="s">
        <v>659</v>
      </c>
      <c r="F368" s="25" t="s">
        <v>660</v>
      </c>
      <c r="G368" s="26"/>
      <c r="H368" s="27">
        <v>336832.21853031998</v>
      </c>
      <c r="I368" s="27">
        <v>404630</v>
      </c>
      <c r="J368" s="27">
        <v>199500</v>
      </c>
      <c r="K368" s="27">
        <v>2500</v>
      </c>
      <c r="L368" s="27">
        <v>0</v>
      </c>
      <c r="M368" s="28">
        <v>943462.21853031998</v>
      </c>
    </row>
    <row r="369" spans="1:13" ht="30" x14ac:dyDescent="0.25">
      <c r="A369" s="623"/>
      <c r="B369" s="621"/>
      <c r="C369" s="603"/>
      <c r="D369" s="225">
        <v>123036</v>
      </c>
      <c r="E369" s="226" t="s">
        <v>661</v>
      </c>
      <c r="F369" s="227" t="s">
        <v>662</v>
      </c>
      <c r="G369" s="228"/>
      <c r="H369" s="229">
        <v>310904.17920736404</v>
      </c>
      <c r="I369" s="229">
        <v>266315</v>
      </c>
      <c r="J369" s="229">
        <v>60000</v>
      </c>
      <c r="K369" s="229">
        <v>0</v>
      </c>
      <c r="L369" s="229">
        <v>0</v>
      </c>
      <c r="M369" s="230">
        <v>637219.1792073641</v>
      </c>
    </row>
    <row r="370" spans="1:13" ht="45" x14ac:dyDescent="0.25">
      <c r="A370" s="623"/>
      <c r="B370" s="621"/>
      <c r="C370" s="603"/>
      <c r="D370" s="6">
        <v>123184</v>
      </c>
      <c r="E370" s="24" t="s">
        <v>663</v>
      </c>
      <c r="F370" s="25" t="s">
        <v>664</v>
      </c>
      <c r="G370" s="26"/>
      <c r="H370" s="27">
        <v>90324.533875265304</v>
      </c>
      <c r="I370" s="27">
        <v>0</v>
      </c>
      <c r="J370" s="27">
        <v>0</v>
      </c>
      <c r="K370" s="27">
        <v>0</v>
      </c>
      <c r="L370" s="27">
        <v>0</v>
      </c>
      <c r="M370" s="28">
        <v>90324.533875265304</v>
      </c>
    </row>
    <row r="371" spans="1:13" ht="30" x14ac:dyDescent="0.25">
      <c r="A371" s="623"/>
      <c r="B371" s="621"/>
      <c r="C371" s="603"/>
      <c r="D371" s="225">
        <v>123921</v>
      </c>
      <c r="E371" s="226" t="s">
        <v>665</v>
      </c>
      <c r="F371" s="227" t="s">
        <v>666</v>
      </c>
      <c r="G371" s="228"/>
      <c r="H371" s="229">
        <v>195848.84577593158</v>
      </c>
      <c r="I371" s="229">
        <v>0</v>
      </c>
      <c r="J371" s="229">
        <v>0</v>
      </c>
      <c r="K371" s="229">
        <v>73324.84</v>
      </c>
      <c r="L371" s="229">
        <v>0</v>
      </c>
      <c r="M371" s="230">
        <v>269173.68577593158</v>
      </c>
    </row>
    <row r="372" spans="1:13" ht="60" x14ac:dyDescent="0.25">
      <c r="A372" s="623"/>
      <c r="B372" s="621"/>
      <c r="C372" s="603"/>
      <c r="D372" s="6">
        <v>123956</v>
      </c>
      <c r="E372" s="24" t="s">
        <v>667</v>
      </c>
      <c r="F372" s="25" t="s">
        <v>668</v>
      </c>
      <c r="G372" s="26"/>
      <c r="H372" s="27">
        <v>131146.93989445842</v>
      </c>
      <c r="I372" s="27">
        <v>245000</v>
      </c>
      <c r="J372" s="27">
        <v>95600</v>
      </c>
      <c r="K372" s="27">
        <v>0</v>
      </c>
      <c r="L372" s="27">
        <v>0</v>
      </c>
      <c r="M372" s="28">
        <v>471746.9398944584</v>
      </c>
    </row>
    <row r="373" spans="1:13" ht="45" x14ac:dyDescent="0.25">
      <c r="A373" s="623"/>
      <c r="B373" s="621"/>
      <c r="C373" s="603"/>
      <c r="D373" s="225">
        <v>123967</v>
      </c>
      <c r="E373" s="226" t="s">
        <v>669</v>
      </c>
      <c r="F373" s="227" t="s">
        <v>670</v>
      </c>
      <c r="G373" s="228"/>
      <c r="H373" s="229">
        <v>227559.71538044958</v>
      </c>
      <c r="I373" s="229">
        <v>0</v>
      </c>
      <c r="J373" s="229">
        <v>0</v>
      </c>
      <c r="K373" s="229">
        <v>0</v>
      </c>
      <c r="L373" s="229">
        <v>0</v>
      </c>
      <c r="M373" s="230">
        <v>227559.71538044958</v>
      </c>
    </row>
    <row r="374" spans="1:13" ht="60" x14ac:dyDescent="0.25">
      <c r="A374" s="623"/>
      <c r="B374" s="621"/>
      <c r="C374" s="603"/>
      <c r="D374" s="6">
        <v>124329</v>
      </c>
      <c r="E374" s="24" t="s">
        <v>671</v>
      </c>
      <c r="F374" s="25" t="s">
        <v>672</v>
      </c>
      <c r="G374" s="26"/>
      <c r="H374" s="27">
        <v>171619.54478876499</v>
      </c>
      <c r="I374" s="27">
        <v>0</v>
      </c>
      <c r="J374" s="27">
        <v>0</v>
      </c>
      <c r="K374" s="27">
        <v>0</v>
      </c>
      <c r="L374" s="27">
        <v>0</v>
      </c>
      <c r="M374" s="28">
        <v>171619.54478876499</v>
      </c>
    </row>
    <row r="375" spans="1:13" x14ac:dyDescent="0.25">
      <c r="A375" s="623"/>
      <c r="B375" s="621"/>
      <c r="C375" s="603"/>
      <c r="D375" s="225">
        <v>124330</v>
      </c>
      <c r="E375" s="226" t="s">
        <v>673</v>
      </c>
      <c r="F375" s="227" t="s">
        <v>674</v>
      </c>
      <c r="G375" s="228"/>
      <c r="H375" s="229">
        <v>100301.532416</v>
      </c>
      <c r="I375" s="229">
        <v>0</v>
      </c>
      <c r="J375" s="229">
        <v>50000</v>
      </c>
      <c r="K375" s="229">
        <v>0</v>
      </c>
      <c r="L375" s="229">
        <v>0</v>
      </c>
      <c r="M375" s="230">
        <v>150301.532416</v>
      </c>
    </row>
    <row r="376" spans="1:13" ht="30" x14ac:dyDescent="0.25">
      <c r="A376" s="623"/>
      <c r="B376" s="621"/>
      <c r="C376" s="603"/>
      <c r="D376" s="6">
        <v>125135</v>
      </c>
      <c r="E376" s="24" t="s">
        <v>675</v>
      </c>
      <c r="F376" s="25" t="s">
        <v>676</v>
      </c>
      <c r="G376" s="26"/>
      <c r="H376" s="27">
        <v>305513.10704985855</v>
      </c>
      <c r="I376" s="27">
        <v>0</v>
      </c>
      <c r="J376" s="27">
        <v>89649.96</v>
      </c>
      <c r="K376" s="27">
        <v>0</v>
      </c>
      <c r="L376" s="27">
        <v>0</v>
      </c>
      <c r="M376" s="28">
        <v>395163.06704985857</v>
      </c>
    </row>
    <row r="377" spans="1:13" ht="30" x14ac:dyDescent="0.25">
      <c r="A377" s="623"/>
      <c r="B377" s="621"/>
      <c r="C377" s="603"/>
      <c r="D377" s="225">
        <v>125199</v>
      </c>
      <c r="E377" s="226" t="s">
        <v>677</v>
      </c>
      <c r="F377" s="227" t="s">
        <v>678</v>
      </c>
      <c r="G377" s="228"/>
      <c r="H377" s="229">
        <v>0</v>
      </c>
      <c r="I377" s="229">
        <v>545500</v>
      </c>
      <c r="J377" s="229">
        <v>1119996</v>
      </c>
      <c r="K377" s="229">
        <v>0</v>
      </c>
      <c r="L377" s="229">
        <v>0</v>
      </c>
      <c r="M377" s="230">
        <v>1665496</v>
      </c>
    </row>
    <row r="378" spans="1:13" x14ac:dyDescent="0.25">
      <c r="A378" s="623"/>
      <c r="B378" s="621"/>
      <c r="C378" s="231" t="str">
        <f>+C368&amp;" Total"</f>
        <v>5.1.4 Support ICANN Board Total</v>
      </c>
      <c r="D378" s="232"/>
      <c r="E378" s="233"/>
      <c r="F378" s="234"/>
      <c r="G378" s="235">
        <v>9.4999999999999982</v>
      </c>
      <c r="H378" s="236">
        <v>1870050.6169184125</v>
      </c>
      <c r="I378" s="236">
        <v>1461445</v>
      </c>
      <c r="J378" s="236">
        <v>1614745.96</v>
      </c>
      <c r="K378" s="236">
        <v>75824.84</v>
      </c>
      <c r="L378" s="236">
        <v>0</v>
      </c>
      <c r="M378" s="237">
        <v>5022066.4169184128</v>
      </c>
    </row>
    <row r="379" spans="1:13" ht="15.75" thickBot="1" x14ac:dyDescent="0.3">
      <c r="A379" s="623"/>
      <c r="B379" s="239" t="str">
        <f>+B354&amp;" Total"</f>
        <v>5.1 Act as a steward of the public interest Total</v>
      </c>
      <c r="C379" s="240"/>
      <c r="D379" s="240"/>
      <c r="E379" s="241"/>
      <c r="F379" s="242"/>
      <c r="G379" s="243">
        <v>20.979999999999997</v>
      </c>
      <c r="H379" s="244">
        <v>4747275.1983153131</v>
      </c>
      <c r="I379" s="244">
        <v>1591109</v>
      </c>
      <c r="J379" s="244">
        <v>3710245.96</v>
      </c>
      <c r="K379" s="244">
        <v>148184.84</v>
      </c>
      <c r="L379" s="244">
        <v>0</v>
      </c>
      <c r="M379" s="244">
        <v>10196814.998315312</v>
      </c>
    </row>
    <row r="380" spans="1:13" ht="45" x14ac:dyDescent="0.25">
      <c r="A380" s="623"/>
      <c r="B380" s="601" t="s">
        <v>679</v>
      </c>
      <c r="C380" s="603" t="s">
        <v>680</v>
      </c>
      <c r="D380" s="48">
        <v>14550</v>
      </c>
      <c r="E380" s="49" t="s">
        <v>681</v>
      </c>
      <c r="F380" s="50" t="s">
        <v>682</v>
      </c>
      <c r="G380" s="51"/>
      <c r="H380" s="52">
        <v>26558.1738</v>
      </c>
      <c r="I380" s="52">
        <v>0</v>
      </c>
      <c r="J380" s="52">
        <v>0</v>
      </c>
      <c r="K380" s="52">
        <v>0</v>
      </c>
      <c r="L380" s="52">
        <v>0</v>
      </c>
      <c r="M380" s="53">
        <v>26558.1738</v>
      </c>
    </row>
    <row r="381" spans="1:13" ht="60" x14ac:dyDescent="0.25">
      <c r="A381" s="623"/>
      <c r="B381" s="602"/>
      <c r="C381" s="603"/>
      <c r="D381" s="245">
        <v>25912</v>
      </c>
      <c r="E381" s="246" t="s">
        <v>683</v>
      </c>
      <c r="F381" s="247" t="s">
        <v>684</v>
      </c>
      <c r="G381" s="248"/>
      <c r="H381" s="249">
        <v>171335.72557194653</v>
      </c>
      <c r="I381" s="249">
        <v>0</v>
      </c>
      <c r="J381" s="249">
        <v>0</v>
      </c>
      <c r="K381" s="249">
        <v>0</v>
      </c>
      <c r="L381" s="249">
        <v>0</v>
      </c>
      <c r="M381" s="250">
        <v>171335.72557194653</v>
      </c>
    </row>
    <row r="382" spans="1:13" ht="45" x14ac:dyDescent="0.25">
      <c r="A382" s="623"/>
      <c r="B382" s="602"/>
      <c r="C382" s="603"/>
      <c r="D382" s="48">
        <v>25914</v>
      </c>
      <c r="E382" s="49" t="s">
        <v>685</v>
      </c>
      <c r="F382" s="50" t="s">
        <v>686</v>
      </c>
      <c r="G382" s="51"/>
      <c r="H382" s="52">
        <v>58668.637957292616</v>
      </c>
      <c r="I382" s="52">
        <v>0</v>
      </c>
      <c r="J382" s="52">
        <v>0</v>
      </c>
      <c r="K382" s="52">
        <v>0</v>
      </c>
      <c r="L382" s="52">
        <v>0</v>
      </c>
      <c r="M382" s="53">
        <v>58668.637957292616</v>
      </c>
    </row>
    <row r="383" spans="1:13" ht="45" x14ac:dyDescent="0.25">
      <c r="A383" s="623"/>
      <c r="B383" s="602"/>
      <c r="C383" s="603"/>
      <c r="D383" s="245">
        <v>25919</v>
      </c>
      <c r="E383" s="246" t="s">
        <v>687</v>
      </c>
      <c r="F383" s="247" t="s">
        <v>688</v>
      </c>
      <c r="G383" s="248"/>
      <c r="H383" s="249">
        <v>232842.45803254933</v>
      </c>
      <c r="I383" s="249">
        <v>0</v>
      </c>
      <c r="J383" s="249">
        <v>0</v>
      </c>
      <c r="K383" s="249">
        <v>0</v>
      </c>
      <c r="L383" s="249">
        <v>0</v>
      </c>
      <c r="M383" s="250">
        <v>232842.45803254933</v>
      </c>
    </row>
    <row r="384" spans="1:13" ht="60" x14ac:dyDescent="0.25">
      <c r="A384" s="623"/>
      <c r="B384" s="602"/>
      <c r="C384" s="603"/>
      <c r="D384" s="48">
        <v>30151</v>
      </c>
      <c r="E384" s="49" t="s">
        <v>689</v>
      </c>
      <c r="F384" s="50" t="s">
        <v>690</v>
      </c>
      <c r="G384" s="51"/>
      <c r="H384" s="52">
        <v>25094.763868088499</v>
      </c>
      <c r="I384" s="52">
        <v>0</v>
      </c>
      <c r="J384" s="52">
        <v>0</v>
      </c>
      <c r="K384" s="52">
        <v>0</v>
      </c>
      <c r="L384" s="52">
        <v>0</v>
      </c>
      <c r="M384" s="53">
        <v>25094.763868088499</v>
      </c>
    </row>
    <row r="385" spans="1:13" ht="30" x14ac:dyDescent="0.25">
      <c r="A385" s="623"/>
      <c r="B385" s="602"/>
      <c r="C385" s="603"/>
      <c r="D385" s="245">
        <v>31458</v>
      </c>
      <c r="E385" s="246" t="s">
        <v>691</v>
      </c>
      <c r="F385" s="247" t="s">
        <v>692</v>
      </c>
      <c r="G385" s="248"/>
      <c r="H385" s="249">
        <v>6639.5434500000001</v>
      </c>
      <c r="I385" s="249">
        <v>0</v>
      </c>
      <c r="J385" s="249">
        <v>0</v>
      </c>
      <c r="K385" s="249">
        <v>0</v>
      </c>
      <c r="L385" s="249">
        <v>0</v>
      </c>
      <c r="M385" s="250">
        <v>6639.5434500000001</v>
      </c>
    </row>
    <row r="386" spans="1:13" ht="30" x14ac:dyDescent="0.25">
      <c r="A386" s="623"/>
      <c r="B386" s="602"/>
      <c r="C386" s="603"/>
      <c r="D386" s="48">
        <v>31514</v>
      </c>
      <c r="E386" s="49" t="s">
        <v>693</v>
      </c>
      <c r="F386" s="50" t="s">
        <v>694</v>
      </c>
      <c r="G386" s="51"/>
      <c r="H386" s="52">
        <v>0</v>
      </c>
      <c r="I386" s="52">
        <v>0</v>
      </c>
      <c r="J386" s="52">
        <v>0</v>
      </c>
      <c r="K386" s="52">
        <v>0</v>
      </c>
      <c r="L386" s="52">
        <v>0</v>
      </c>
      <c r="M386" s="53">
        <v>0</v>
      </c>
    </row>
    <row r="387" spans="1:13" ht="30" x14ac:dyDescent="0.25">
      <c r="A387" s="623"/>
      <c r="B387" s="602"/>
      <c r="C387" s="603"/>
      <c r="D387" s="245">
        <v>31650</v>
      </c>
      <c r="E387" s="246" t="s">
        <v>695</v>
      </c>
      <c r="F387" s="247" t="s">
        <v>696</v>
      </c>
      <c r="G387" s="248"/>
      <c r="H387" s="249">
        <v>0</v>
      </c>
      <c r="I387" s="249">
        <v>0</v>
      </c>
      <c r="J387" s="249">
        <v>0</v>
      </c>
      <c r="K387" s="249">
        <v>0</v>
      </c>
      <c r="L387" s="249">
        <v>0</v>
      </c>
      <c r="M387" s="250">
        <v>0</v>
      </c>
    </row>
    <row r="388" spans="1:13" ht="30" x14ac:dyDescent="0.25">
      <c r="A388" s="623"/>
      <c r="B388" s="602"/>
      <c r="C388" s="603"/>
      <c r="D388" s="48">
        <v>32008</v>
      </c>
      <c r="E388" s="49" t="s">
        <v>697</v>
      </c>
      <c r="F388" s="50" t="s">
        <v>698</v>
      </c>
      <c r="G388" s="51"/>
      <c r="H388" s="52">
        <v>22334.832208750002</v>
      </c>
      <c r="I388" s="52">
        <v>0</v>
      </c>
      <c r="J388" s="52">
        <v>0</v>
      </c>
      <c r="K388" s="52">
        <v>0</v>
      </c>
      <c r="L388" s="52">
        <v>0</v>
      </c>
      <c r="M388" s="53">
        <v>22334.832208750002</v>
      </c>
    </row>
    <row r="389" spans="1:13" ht="60" x14ac:dyDescent="0.25">
      <c r="A389" s="623"/>
      <c r="B389" s="602"/>
      <c r="C389" s="603"/>
      <c r="D389" s="245">
        <v>123516</v>
      </c>
      <c r="E389" s="246" t="s">
        <v>699</v>
      </c>
      <c r="F389" s="247" t="s">
        <v>700</v>
      </c>
      <c r="G389" s="248"/>
      <c r="H389" s="249">
        <v>44104.270778532671</v>
      </c>
      <c r="I389" s="249">
        <v>0</v>
      </c>
      <c r="J389" s="249">
        <v>0</v>
      </c>
      <c r="K389" s="249">
        <v>0</v>
      </c>
      <c r="L389" s="249">
        <v>0</v>
      </c>
      <c r="M389" s="250">
        <v>44104.270778532671</v>
      </c>
    </row>
    <row r="390" spans="1:13" ht="30" x14ac:dyDescent="0.25">
      <c r="A390" s="623"/>
      <c r="B390" s="602"/>
      <c r="C390" s="603"/>
      <c r="D390" s="48">
        <v>123552</v>
      </c>
      <c r="E390" s="49" t="s">
        <v>701</v>
      </c>
      <c r="F390" s="50" t="s">
        <v>702</v>
      </c>
      <c r="G390" s="51"/>
      <c r="H390" s="52">
        <v>0</v>
      </c>
      <c r="I390" s="52">
        <v>0</v>
      </c>
      <c r="J390" s="52">
        <v>0</v>
      </c>
      <c r="K390" s="52">
        <v>0</v>
      </c>
      <c r="L390" s="52">
        <v>0</v>
      </c>
      <c r="M390" s="53">
        <v>0</v>
      </c>
    </row>
    <row r="391" spans="1:13" x14ac:dyDescent="0.25">
      <c r="A391" s="623"/>
      <c r="B391" s="602"/>
      <c r="C391" s="603"/>
      <c r="D391" s="48">
        <v>127164</v>
      </c>
      <c r="E391" s="49" t="s">
        <v>703</v>
      </c>
      <c r="F391" s="50" t="s">
        <v>704</v>
      </c>
      <c r="G391" s="51"/>
      <c r="H391" s="52">
        <v>65849.057149999993</v>
      </c>
      <c r="I391" s="52">
        <v>369999.99999999994</v>
      </c>
      <c r="J391" s="52">
        <v>805000.00000000012</v>
      </c>
      <c r="K391" s="52">
        <v>0</v>
      </c>
      <c r="L391" s="52">
        <v>0</v>
      </c>
      <c r="M391" s="53">
        <v>1240849.05715</v>
      </c>
    </row>
    <row r="392" spans="1:13" x14ac:dyDescent="0.25">
      <c r="A392" s="623"/>
      <c r="B392" s="602"/>
      <c r="C392" s="603"/>
      <c r="D392" s="245">
        <v>127165</v>
      </c>
      <c r="E392" s="246" t="s">
        <v>705</v>
      </c>
      <c r="F392" s="247" t="s">
        <v>704</v>
      </c>
      <c r="G392" s="248"/>
      <c r="H392" s="249">
        <v>0</v>
      </c>
      <c r="I392" s="249">
        <v>1040370</v>
      </c>
      <c r="J392" s="249">
        <v>637500</v>
      </c>
      <c r="K392" s="249">
        <v>0</v>
      </c>
      <c r="L392" s="249">
        <v>0</v>
      </c>
      <c r="M392" s="250">
        <v>1677870</v>
      </c>
    </row>
    <row r="393" spans="1:13" x14ac:dyDescent="0.25">
      <c r="A393" s="623"/>
      <c r="B393" s="602"/>
      <c r="C393" s="231" t="str">
        <f>+C380&amp;" Total"</f>
        <v>5.2.1 Affirmation of Commitments (AoC) Reviews Total</v>
      </c>
      <c r="D393" s="232"/>
      <c r="E393" s="233"/>
      <c r="F393" s="234"/>
      <c r="G393" s="235">
        <v>3.3249999999999997</v>
      </c>
      <c r="H393" s="251">
        <v>653427.4628171596</v>
      </c>
      <c r="I393" s="251">
        <v>1410370</v>
      </c>
      <c r="J393" s="251">
        <v>1442500</v>
      </c>
      <c r="K393" s="251">
        <v>0</v>
      </c>
      <c r="L393" s="251">
        <v>0</v>
      </c>
      <c r="M393" s="252">
        <v>3506297.4628171595</v>
      </c>
    </row>
    <row r="394" spans="1:13" x14ac:dyDescent="0.25">
      <c r="A394" s="623"/>
      <c r="B394" s="602"/>
      <c r="C394" s="603" t="s">
        <v>706</v>
      </c>
      <c r="D394" s="6">
        <v>123665</v>
      </c>
      <c r="E394" s="24" t="s">
        <v>707</v>
      </c>
      <c r="F394" s="25" t="s">
        <v>708</v>
      </c>
      <c r="G394" s="26"/>
      <c r="H394" s="27">
        <v>46821.993849999984</v>
      </c>
      <c r="I394" s="27">
        <v>9952</v>
      </c>
      <c r="J394" s="27">
        <v>0</v>
      </c>
      <c r="K394" s="27">
        <v>0</v>
      </c>
      <c r="L394" s="27">
        <v>0</v>
      </c>
      <c r="M394" s="28">
        <v>56773.993849999984</v>
      </c>
    </row>
    <row r="395" spans="1:13" ht="30" x14ac:dyDescent="0.25">
      <c r="A395" s="623"/>
      <c r="B395" s="602"/>
      <c r="C395" s="603"/>
      <c r="D395" s="245">
        <v>12918</v>
      </c>
      <c r="E395" s="246" t="s">
        <v>709</v>
      </c>
      <c r="F395" s="247" t="s">
        <v>710</v>
      </c>
      <c r="G395" s="248"/>
      <c r="H395" s="249">
        <v>12239.528574999997</v>
      </c>
      <c r="I395" s="249">
        <v>0</v>
      </c>
      <c r="J395" s="249">
        <v>0</v>
      </c>
      <c r="K395" s="249">
        <v>0</v>
      </c>
      <c r="L395" s="249">
        <v>0</v>
      </c>
      <c r="M395" s="250">
        <v>12239.528574999997</v>
      </c>
    </row>
    <row r="396" spans="1:13" ht="45" x14ac:dyDescent="0.25">
      <c r="A396" s="623"/>
      <c r="B396" s="602"/>
      <c r="C396" s="603"/>
      <c r="D396" s="48">
        <v>12920</v>
      </c>
      <c r="E396" s="49" t="s">
        <v>711</v>
      </c>
      <c r="F396" s="50" t="s">
        <v>712</v>
      </c>
      <c r="G396" s="51"/>
      <c r="H396" s="52">
        <v>13882.2565</v>
      </c>
      <c r="I396" s="52">
        <v>0</v>
      </c>
      <c r="J396" s="52">
        <v>0</v>
      </c>
      <c r="K396" s="52">
        <v>0</v>
      </c>
      <c r="L396" s="52">
        <v>0</v>
      </c>
      <c r="M396" s="53">
        <v>13882.2565</v>
      </c>
    </row>
    <row r="397" spans="1:13" ht="45" x14ac:dyDescent="0.25">
      <c r="A397" s="623"/>
      <c r="B397" s="602"/>
      <c r="C397" s="603"/>
      <c r="D397" s="245">
        <v>25918</v>
      </c>
      <c r="E397" s="246" t="s">
        <v>713</v>
      </c>
      <c r="F397" s="247" t="s">
        <v>714</v>
      </c>
      <c r="G397" s="248"/>
      <c r="H397" s="249">
        <v>40929.365750000004</v>
      </c>
      <c r="I397" s="249">
        <v>0</v>
      </c>
      <c r="J397" s="249">
        <v>0</v>
      </c>
      <c r="K397" s="249">
        <v>0</v>
      </c>
      <c r="L397" s="249">
        <v>0</v>
      </c>
      <c r="M397" s="250">
        <v>40929.365750000004</v>
      </c>
    </row>
    <row r="398" spans="1:13" ht="45" x14ac:dyDescent="0.25">
      <c r="A398" s="623"/>
      <c r="B398" s="602"/>
      <c r="C398" s="603"/>
      <c r="D398" s="245">
        <v>26003</v>
      </c>
      <c r="E398" s="246" t="s">
        <v>715</v>
      </c>
      <c r="F398" s="247" t="s">
        <v>716</v>
      </c>
      <c r="G398" s="248"/>
      <c r="H398" s="249">
        <v>75611.865737499989</v>
      </c>
      <c r="I398" s="249">
        <v>0</v>
      </c>
      <c r="J398" s="249">
        <v>0</v>
      </c>
      <c r="K398" s="249">
        <v>0</v>
      </c>
      <c r="L398" s="249">
        <v>0</v>
      </c>
      <c r="M398" s="250">
        <v>75611.865737499989</v>
      </c>
    </row>
    <row r="399" spans="1:13" ht="45" x14ac:dyDescent="0.25">
      <c r="A399" s="623"/>
      <c r="B399" s="602"/>
      <c r="C399" s="603"/>
      <c r="D399" s="48">
        <v>26004</v>
      </c>
      <c r="E399" s="49" t="s">
        <v>717</v>
      </c>
      <c r="F399" s="50" t="s">
        <v>718</v>
      </c>
      <c r="G399" s="51"/>
      <c r="H399" s="52">
        <v>57283.009574999989</v>
      </c>
      <c r="I399" s="52">
        <v>0</v>
      </c>
      <c r="J399" s="52">
        <v>0</v>
      </c>
      <c r="K399" s="52">
        <v>0</v>
      </c>
      <c r="L399" s="52">
        <v>0</v>
      </c>
      <c r="M399" s="53">
        <v>57283.009574999989</v>
      </c>
    </row>
    <row r="400" spans="1:13" x14ac:dyDescent="0.25">
      <c r="A400" s="623"/>
      <c r="B400" s="602"/>
      <c r="C400" s="603"/>
      <c r="D400" s="48">
        <v>31517</v>
      </c>
      <c r="E400" s="49" t="s">
        <v>719</v>
      </c>
      <c r="F400" s="50" t="s">
        <v>720</v>
      </c>
      <c r="G400" s="51"/>
      <c r="H400" s="52">
        <v>38062.5</v>
      </c>
      <c r="I400" s="52">
        <v>0</v>
      </c>
      <c r="J400" s="52">
        <v>0</v>
      </c>
      <c r="K400" s="52">
        <v>0</v>
      </c>
      <c r="L400" s="52">
        <v>0</v>
      </c>
      <c r="M400" s="53">
        <v>38062.5</v>
      </c>
    </row>
    <row r="401" spans="1:13" x14ac:dyDescent="0.25">
      <c r="A401" s="623"/>
      <c r="B401" s="602"/>
      <c r="C401" s="603"/>
      <c r="D401" s="245">
        <v>31523</v>
      </c>
      <c r="E401" s="246" t="s">
        <v>721</v>
      </c>
      <c r="F401" s="247" t="s">
        <v>722</v>
      </c>
      <c r="G401" s="248"/>
      <c r="H401" s="249">
        <v>0</v>
      </c>
      <c r="I401" s="249">
        <v>0</v>
      </c>
      <c r="J401" s="249">
        <v>0</v>
      </c>
      <c r="K401" s="249">
        <v>0</v>
      </c>
      <c r="L401" s="249">
        <v>0</v>
      </c>
      <c r="M401" s="250">
        <v>0</v>
      </c>
    </row>
    <row r="402" spans="1:13" x14ac:dyDescent="0.25">
      <c r="A402" s="623"/>
      <c r="B402" s="602"/>
      <c r="C402" s="231" t="str">
        <f>+C394&amp;" Total"</f>
        <v>5.2.2 Organizational Reviews Total</v>
      </c>
      <c r="D402" s="232"/>
      <c r="E402" s="233"/>
      <c r="F402" s="234"/>
      <c r="G402" s="235">
        <v>2.1</v>
      </c>
      <c r="H402" s="251">
        <v>284830.51998749998</v>
      </c>
      <c r="I402" s="251">
        <v>9952</v>
      </c>
      <c r="J402" s="251">
        <v>0</v>
      </c>
      <c r="K402" s="251">
        <v>0</v>
      </c>
      <c r="L402" s="251">
        <v>0</v>
      </c>
      <c r="M402" s="252">
        <v>294782.51998749998</v>
      </c>
    </row>
    <row r="403" spans="1:13" ht="30" x14ac:dyDescent="0.25">
      <c r="A403" s="623"/>
      <c r="B403" s="602"/>
      <c r="C403" s="510" t="s">
        <v>723</v>
      </c>
      <c r="D403" s="245">
        <v>123286</v>
      </c>
      <c r="E403" s="246" t="s">
        <v>724</v>
      </c>
      <c r="F403" s="247" t="s">
        <v>725</v>
      </c>
      <c r="G403" s="248"/>
      <c r="H403" s="249">
        <v>51123.023787358004</v>
      </c>
      <c r="I403" s="249">
        <v>0</v>
      </c>
      <c r="J403" s="249">
        <v>20000</v>
      </c>
      <c r="K403" s="249">
        <v>0</v>
      </c>
      <c r="L403" s="249">
        <v>0</v>
      </c>
      <c r="M403" s="250">
        <v>71123.023787358004</v>
      </c>
    </row>
    <row r="404" spans="1:13" x14ac:dyDescent="0.25">
      <c r="A404" s="623"/>
      <c r="B404" s="602"/>
      <c r="C404" s="231" t="str">
        <f>+C403&amp;" Total"</f>
        <v>5.2.3 Conflicts of Interest and Organizational Ethics Total</v>
      </c>
      <c r="D404" s="232"/>
      <c r="E404" s="233"/>
      <c r="F404" s="234"/>
      <c r="G404" s="235">
        <v>0.19999999999999998</v>
      </c>
      <c r="H404" s="236">
        <v>51123.023787358004</v>
      </c>
      <c r="I404" s="236">
        <v>0</v>
      </c>
      <c r="J404" s="236">
        <v>20000</v>
      </c>
      <c r="K404" s="236">
        <v>0</v>
      </c>
      <c r="L404" s="236">
        <v>0</v>
      </c>
      <c r="M404" s="236">
        <v>71123.023787358004</v>
      </c>
    </row>
    <row r="405" spans="1:13" ht="90" x14ac:dyDescent="0.25">
      <c r="A405" s="623"/>
      <c r="B405" s="602"/>
      <c r="C405" s="603" t="s">
        <v>726</v>
      </c>
      <c r="D405" s="245">
        <v>26005</v>
      </c>
      <c r="E405" s="246" t="s">
        <v>727</v>
      </c>
      <c r="F405" s="247" t="s">
        <v>728</v>
      </c>
      <c r="G405" s="248"/>
      <c r="H405" s="249">
        <v>755079.94921489002</v>
      </c>
      <c r="I405" s="249">
        <v>405245.93333333329</v>
      </c>
      <c r="J405" s="249">
        <v>637815</v>
      </c>
      <c r="K405" s="249">
        <v>0</v>
      </c>
      <c r="L405" s="249">
        <v>0</v>
      </c>
      <c r="M405" s="250">
        <v>1798140.8825482232</v>
      </c>
    </row>
    <row r="406" spans="1:13" ht="120" x14ac:dyDescent="0.25">
      <c r="A406" s="623"/>
      <c r="B406" s="602"/>
      <c r="C406" s="603"/>
      <c r="D406" s="6">
        <v>27000</v>
      </c>
      <c r="E406" s="24" t="s">
        <v>729</v>
      </c>
      <c r="F406" s="167" t="s">
        <v>730</v>
      </c>
      <c r="G406" s="26"/>
      <c r="H406" s="27">
        <v>1141595.1596000718</v>
      </c>
      <c r="I406" s="27">
        <v>104278</v>
      </c>
      <c r="J406" s="27">
        <v>4435315</v>
      </c>
      <c r="K406" s="27">
        <v>0</v>
      </c>
      <c r="L406" s="27">
        <v>0</v>
      </c>
      <c r="M406" s="28">
        <v>5681188.1596000716</v>
      </c>
    </row>
    <row r="407" spans="1:13" x14ac:dyDescent="0.25">
      <c r="A407" s="623"/>
      <c r="B407" s="602"/>
      <c r="C407" s="603"/>
      <c r="D407" s="245">
        <v>28350</v>
      </c>
      <c r="E407" s="246" t="s">
        <v>731</v>
      </c>
      <c r="F407" s="247" t="s">
        <v>731</v>
      </c>
      <c r="G407" s="248"/>
      <c r="H407" s="249">
        <v>0</v>
      </c>
      <c r="I407" s="249">
        <v>0</v>
      </c>
      <c r="J407" s="249">
        <v>0</v>
      </c>
      <c r="K407" s="249">
        <v>0</v>
      </c>
      <c r="L407" s="249">
        <v>0</v>
      </c>
      <c r="M407" s="250">
        <v>0</v>
      </c>
    </row>
    <row r="408" spans="1:13" ht="180" x14ac:dyDescent="0.25">
      <c r="A408" s="623"/>
      <c r="B408" s="602"/>
      <c r="C408" s="603"/>
      <c r="D408" s="6">
        <v>28351</v>
      </c>
      <c r="E408" s="24" t="s">
        <v>732</v>
      </c>
      <c r="F408" s="167" t="s">
        <v>733</v>
      </c>
      <c r="G408" s="26"/>
      <c r="H408" s="27">
        <v>74898.244667378647</v>
      </c>
      <c r="I408" s="27">
        <v>0</v>
      </c>
      <c r="J408" s="27">
        <v>0</v>
      </c>
      <c r="K408" s="27">
        <v>0</v>
      </c>
      <c r="L408" s="27">
        <v>0</v>
      </c>
      <c r="M408" s="28">
        <v>74898.244667378647</v>
      </c>
    </row>
    <row r="409" spans="1:13" ht="30" x14ac:dyDescent="0.25">
      <c r="A409" s="623"/>
      <c r="B409" s="602"/>
      <c r="C409" s="603"/>
      <c r="D409" s="245">
        <v>28352</v>
      </c>
      <c r="E409" s="246" t="s">
        <v>734</v>
      </c>
      <c r="F409" s="247" t="s">
        <v>735</v>
      </c>
      <c r="G409" s="248"/>
      <c r="H409" s="249">
        <v>480911.72274512012</v>
      </c>
      <c r="I409" s="249">
        <v>0</v>
      </c>
      <c r="J409" s="249">
        <v>0</v>
      </c>
      <c r="K409" s="249">
        <v>0</v>
      </c>
      <c r="L409" s="249">
        <v>0</v>
      </c>
      <c r="M409" s="250">
        <v>480911.72274512012</v>
      </c>
    </row>
    <row r="410" spans="1:13" ht="30" x14ac:dyDescent="0.25">
      <c r="A410" s="623"/>
      <c r="B410" s="602"/>
      <c r="C410" s="603"/>
      <c r="D410" s="6">
        <v>129052</v>
      </c>
      <c r="E410" s="24" t="s">
        <v>736</v>
      </c>
      <c r="F410" s="25" t="s">
        <v>735</v>
      </c>
      <c r="G410" s="26"/>
      <c r="H410" s="27">
        <v>0</v>
      </c>
      <c r="I410" s="27">
        <v>0</v>
      </c>
      <c r="J410" s="27">
        <v>0</v>
      </c>
      <c r="K410" s="27">
        <v>0</v>
      </c>
      <c r="L410" s="27">
        <v>564000</v>
      </c>
      <c r="M410" s="28">
        <v>564000</v>
      </c>
    </row>
    <row r="411" spans="1:13" x14ac:dyDescent="0.25">
      <c r="A411" s="623"/>
      <c r="B411" s="602"/>
      <c r="C411" s="231" t="str">
        <f>+C405&amp;" Total"</f>
        <v>5.2.4 IANA Functions Stewardship Transition &amp; Enhancing ICANN Accountability Total</v>
      </c>
      <c r="D411" s="232"/>
      <c r="E411" s="233"/>
      <c r="F411" s="234"/>
      <c r="G411" s="235">
        <v>9.7949999999999982</v>
      </c>
      <c r="H411" s="236">
        <v>2452485.0762274605</v>
      </c>
      <c r="I411" s="236">
        <v>509523.93333333329</v>
      </c>
      <c r="J411" s="236">
        <v>5073130</v>
      </c>
      <c r="K411" s="236">
        <v>0</v>
      </c>
      <c r="L411" s="236">
        <v>564000</v>
      </c>
      <c r="M411" s="237">
        <v>8599139.0095607936</v>
      </c>
    </row>
    <row r="412" spans="1:13" x14ac:dyDescent="0.25">
      <c r="A412" s="623"/>
      <c r="B412" s="602"/>
      <c r="C412" s="603" t="s">
        <v>737</v>
      </c>
      <c r="D412" s="6">
        <v>123187</v>
      </c>
      <c r="E412" s="49" t="s">
        <v>738</v>
      </c>
      <c r="F412" s="50" t="s">
        <v>739</v>
      </c>
      <c r="G412" s="51"/>
      <c r="H412" s="52">
        <v>0</v>
      </c>
      <c r="I412" s="52">
        <v>0</v>
      </c>
      <c r="J412" s="52">
        <v>0</v>
      </c>
      <c r="K412" s="52">
        <v>0</v>
      </c>
      <c r="L412" s="52">
        <v>0</v>
      </c>
      <c r="M412" s="53">
        <v>0</v>
      </c>
    </row>
    <row r="413" spans="1:13" ht="45" x14ac:dyDescent="0.25">
      <c r="A413" s="623"/>
      <c r="B413" s="602"/>
      <c r="C413" s="603"/>
      <c r="D413" s="245">
        <v>123337</v>
      </c>
      <c r="E413" s="246" t="s">
        <v>740</v>
      </c>
      <c r="F413" s="247" t="s">
        <v>741</v>
      </c>
      <c r="G413" s="248"/>
      <c r="H413" s="249">
        <v>0</v>
      </c>
      <c r="I413" s="249">
        <v>0</v>
      </c>
      <c r="J413" s="249">
        <v>0</v>
      </c>
      <c r="K413" s="249">
        <v>0</v>
      </c>
      <c r="L413" s="249">
        <v>0</v>
      </c>
      <c r="M413" s="250">
        <v>0</v>
      </c>
    </row>
    <row r="414" spans="1:13" ht="45" x14ac:dyDescent="0.25">
      <c r="A414" s="623"/>
      <c r="B414" s="602"/>
      <c r="C414" s="603"/>
      <c r="D414" s="48">
        <v>123347</v>
      </c>
      <c r="E414" s="49" t="s">
        <v>742</v>
      </c>
      <c r="F414" s="50" t="s">
        <v>743</v>
      </c>
      <c r="G414" s="51"/>
      <c r="H414" s="52">
        <v>32333.803448854243</v>
      </c>
      <c r="I414" s="52">
        <v>0</v>
      </c>
      <c r="J414" s="52">
        <v>0</v>
      </c>
      <c r="K414" s="52">
        <v>0</v>
      </c>
      <c r="L414" s="52">
        <v>0</v>
      </c>
      <c r="M414" s="53">
        <v>32333.803448854243</v>
      </c>
    </row>
    <row r="415" spans="1:13" x14ac:dyDescent="0.25">
      <c r="A415" s="623"/>
      <c r="B415" s="602"/>
      <c r="C415" s="603"/>
      <c r="D415" s="245">
        <v>124689</v>
      </c>
      <c r="E415" s="246" t="s">
        <v>744</v>
      </c>
      <c r="F415" s="247" t="s">
        <v>745</v>
      </c>
      <c r="G415" s="248"/>
      <c r="H415" s="249">
        <v>224910</v>
      </c>
      <c r="I415" s="249">
        <v>27361.333333333332</v>
      </c>
      <c r="J415" s="249">
        <v>55200</v>
      </c>
      <c r="K415" s="249">
        <v>54934</v>
      </c>
      <c r="L415" s="249">
        <v>0</v>
      </c>
      <c r="M415" s="250">
        <v>362405.33333333337</v>
      </c>
    </row>
    <row r="416" spans="1:13" x14ac:dyDescent="0.25">
      <c r="A416" s="623"/>
      <c r="B416" s="602"/>
      <c r="C416" s="231" t="str">
        <f>+C412&amp;" Total"</f>
        <v>5.2.5 Accountability and Transparency Mechanisms Total</v>
      </c>
      <c r="D416" s="232"/>
      <c r="E416" s="233"/>
      <c r="F416" s="234"/>
      <c r="G416" s="235">
        <v>1.05</v>
      </c>
      <c r="H416" s="251">
        <v>257243.80344885425</v>
      </c>
      <c r="I416" s="251">
        <v>27361.333333333332</v>
      </c>
      <c r="J416" s="251">
        <v>55200</v>
      </c>
      <c r="K416" s="251">
        <v>54934</v>
      </c>
      <c r="L416" s="251">
        <v>0</v>
      </c>
      <c r="M416" s="252">
        <v>394739.13678218762</v>
      </c>
    </row>
    <row r="417" spans="1:13" x14ac:dyDescent="0.25">
      <c r="A417" s="623"/>
      <c r="B417" s="253" t="str">
        <f>+B380&amp;" Total"</f>
        <v>5.2 Promote ethics, transparency and accountability across the ICANN community Total</v>
      </c>
      <c r="C417" s="254"/>
      <c r="D417" s="254"/>
      <c r="E417" s="255"/>
      <c r="F417" s="256"/>
      <c r="G417" s="257">
        <v>16.47</v>
      </c>
      <c r="H417" s="258">
        <v>3699109.8862683321</v>
      </c>
      <c r="I417" s="258">
        <v>1957207.2666666666</v>
      </c>
      <c r="J417" s="258">
        <v>6590830</v>
      </c>
      <c r="K417" s="258">
        <v>54934</v>
      </c>
      <c r="L417" s="258">
        <v>564000</v>
      </c>
      <c r="M417" s="259">
        <v>12866081.152934998</v>
      </c>
    </row>
    <row r="418" spans="1:13" ht="30" x14ac:dyDescent="0.25">
      <c r="A418" s="623"/>
      <c r="B418" s="621" t="s">
        <v>746</v>
      </c>
      <c r="C418" s="603" t="s">
        <v>747</v>
      </c>
      <c r="D418" s="6">
        <v>124152</v>
      </c>
      <c r="E418" s="24" t="s">
        <v>748</v>
      </c>
      <c r="F418" s="25" t="s">
        <v>749</v>
      </c>
      <c r="G418" s="26"/>
      <c r="H418" s="27">
        <v>26975.421781217148</v>
      </c>
      <c r="I418" s="27">
        <v>0</v>
      </c>
      <c r="J418" s="27">
        <v>56020</v>
      </c>
      <c r="K418" s="27">
        <v>0</v>
      </c>
      <c r="L418" s="27">
        <v>0</v>
      </c>
      <c r="M418" s="28">
        <v>82995.421781217156</v>
      </c>
    </row>
    <row r="419" spans="1:13" x14ac:dyDescent="0.25">
      <c r="A419" s="623"/>
      <c r="B419" s="621"/>
      <c r="C419" s="603"/>
      <c r="D419" s="48">
        <v>124156</v>
      </c>
      <c r="E419" s="49" t="s">
        <v>750</v>
      </c>
      <c r="F419" s="50" t="s">
        <v>751</v>
      </c>
      <c r="G419" s="51"/>
      <c r="H419" s="52">
        <v>26975.421781217148</v>
      </c>
      <c r="I419" s="52">
        <v>0</v>
      </c>
      <c r="J419" s="52">
        <v>0</v>
      </c>
      <c r="K419" s="52">
        <v>0</v>
      </c>
      <c r="L419" s="52">
        <v>0</v>
      </c>
      <c r="M419" s="53">
        <v>26975.421781217148</v>
      </c>
    </row>
    <row r="420" spans="1:13" ht="45" x14ac:dyDescent="0.25">
      <c r="A420" s="623"/>
      <c r="B420" s="621"/>
      <c r="C420" s="603"/>
      <c r="D420" s="245">
        <v>124159</v>
      </c>
      <c r="E420" s="246" t="s">
        <v>752</v>
      </c>
      <c r="F420" s="247" t="s">
        <v>753</v>
      </c>
      <c r="G420" s="248"/>
      <c r="H420" s="249">
        <v>214522.88565130942</v>
      </c>
      <c r="I420" s="249">
        <v>8375</v>
      </c>
      <c r="J420" s="249">
        <v>85988</v>
      </c>
      <c r="K420" s="249">
        <v>0</v>
      </c>
      <c r="L420" s="249">
        <v>0</v>
      </c>
      <c r="M420" s="250">
        <v>308885.88565130939</v>
      </c>
    </row>
    <row r="421" spans="1:13" x14ac:dyDescent="0.25">
      <c r="A421" s="623"/>
      <c r="B421" s="621"/>
      <c r="C421" s="231" t="str">
        <f>+C418&amp;" Total"</f>
        <v>5.3.1 Development and Public Responsibility Tools Total</v>
      </c>
      <c r="D421" s="232"/>
      <c r="E421" s="233"/>
      <c r="F421" s="234"/>
      <c r="G421" s="235">
        <v>1.7</v>
      </c>
      <c r="H421" s="236">
        <v>268473.7292137437</v>
      </c>
      <c r="I421" s="236">
        <v>8375</v>
      </c>
      <c r="J421" s="236">
        <v>142008</v>
      </c>
      <c r="K421" s="236">
        <v>0</v>
      </c>
      <c r="L421" s="236">
        <v>0</v>
      </c>
      <c r="M421" s="237">
        <v>418856.7292137437</v>
      </c>
    </row>
    <row r="422" spans="1:13" x14ac:dyDescent="0.25">
      <c r="A422" s="623"/>
      <c r="B422" s="621"/>
      <c r="C422" s="603" t="s">
        <v>754</v>
      </c>
      <c r="D422" s="6">
        <v>124153</v>
      </c>
      <c r="E422" s="24" t="s">
        <v>755</v>
      </c>
      <c r="F422" s="25" t="s">
        <v>756</v>
      </c>
      <c r="G422" s="26"/>
      <c r="H422" s="27">
        <v>105195.92810080685</v>
      </c>
      <c r="I422" s="27">
        <v>38500</v>
      </c>
      <c r="J422" s="27">
        <v>83000</v>
      </c>
      <c r="K422" s="27">
        <v>8000</v>
      </c>
      <c r="L422" s="27">
        <v>0</v>
      </c>
      <c r="M422" s="28">
        <v>234695.92810080684</v>
      </c>
    </row>
    <row r="423" spans="1:13" ht="30" x14ac:dyDescent="0.25">
      <c r="A423" s="623"/>
      <c r="B423" s="621"/>
      <c r="C423" s="603"/>
      <c r="D423" s="245">
        <v>124154</v>
      </c>
      <c r="E423" s="246" t="s">
        <v>757</v>
      </c>
      <c r="F423" s="247" t="s">
        <v>758</v>
      </c>
      <c r="G423" s="248"/>
      <c r="H423" s="249">
        <v>40123.558553440023</v>
      </c>
      <c r="I423" s="249">
        <v>5000</v>
      </c>
      <c r="J423" s="249">
        <v>3900</v>
      </c>
      <c r="K423" s="249">
        <v>3900</v>
      </c>
      <c r="L423" s="249">
        <v>0</v>
      </c>
      <c r="M423" s="250">
        <v>52923.558553440023</v>
      </c>
    </row>
    <row r="424" spans="1:13" ht="30" x14ac:dyDescent="0.25">
      <c r="A424" s="623"/>
      <c r="B424" s="621"/>
      <c r="C424" s="603"/>
      <c r="D424" s="6">
        <v>124160</v>
      </c>
      <c r="E424" s="24" t="s">
        <v>759</v>
      </c>
      <c r="F424" s="25" t="s">
        <v>760</v>
      </c>
      <c r="G424" s="26"/>
      <c r="H424" s="27">
        <v>220577.33384310943</v>
      </c>
      <c r="I424" s="27">
        <v>156500</v>
      </c>
      <c r="J424" s="27">
        <v>10000</v>
      </c>
      <c r="K424" s="27">
        <v>11300</v>
      </c>
      <c r="L424" s="27">
        <v>0</v>
      </c>
      <c r="M424" s="28">
        <v>398377.33384310943</v>
      </c>
    </row>
    <row r="425" spans="1:13" ht="30" x14ac:dyDescent="0.25">
      <c r="A425" s="623"/>
      <c r="B425" s="621"/>
      <c r="C425" s="603"/>
      <c r="D425" s="245">
        <v>124162</v>
      </c>
      <c r="E425" s="246" t="s">
        <v>761</v>
      </c>
      <c r="F425" s="247" t="s">
        <v>762</v>
      </c>
      <c r="G425" s="248"/>
      <c r="H425" s="249">
        <v>15666.516179999999</v>
      </c>
      <c r="I425" s="249">
        <v>13002</v>
      </c>
      <c r="J425" s="249">
        <v>121080</v>
      </c>
      <c r="K425" s="249">
        <v>0</v>
      </c>
      <c r="L425" s="249">
        <v>0</v>
      </c>
      <c r="M425" s="250">
        <v>149748.51618000001</v>
      </c>
    </row>
    <row r="426" spans="1:13" x14ac:dyDescent="0.25">
      <c r="A426" s="623"/>
      <c r="B426" s="621"/>
      <c r="C426" s="603"/>
      <c r="D426" s="6">
        <v>124167</v>
      </c>
      <c r="E426" s="24" t="s">
        <v>763</v>
      </c>
      <c r="F426" s="25" t="s">
        <v>764</v>
      </c>
      <c r="G426" s="26"/>
      <c r="H426" s="27">
        <v>92112.131853333325</v>
      </c>
      <c r="I426" s="27">
        <v>0</v>
      </c>
      <c r="J426" s="27">
        <v>0</v>
      </c>
      <c r="K426" s="27">
        <v>21340</v>
      </c>
      <c r="L426" s="27">
        <v>0</v>
      </c>
      <c r="M426" s="28">
        <v>113452.13185333333</v>
      </c>
    </row>
    <row r="427" spans="1:13" x14ac:dyDescent="0.25">
      <c r="A427" s="623"/>
      <c r="B427" s="621"/>
      <c r="C427" s="603"/>
      <c r="D427" s="245">
        <v>124619</v>
      </c>
      <c r="E427" s="246" t="s">
        <v>765</v>
      </c>
      <c r="F427" s="247" t="s">
        <v>766</v>
      </c>
      <c r="G427" s="248"/>
      <c r="H427" s="249">
        <v>37833.220382857151</v>
      </c>
      <c r="I427" s="249">
        <v>41407.644560601111</v>
      </c>
      <c r="J427" s="249">
        <v>32000</v>
      </c>
      <c r="K427" s="249">
        <v>1000</v>
      </c>
      <c r="L427" s="249">
        <v>0</v>
      </c>
      <c r="M427" s="250">
        <v>112240.86494345826</v>
      </c>
    </row>
    <row r="428" spans="1:13" x14ac:dyDescent="0.25">
      <c r="A428" s="623"/>
      <c r="B428" s="621"/>
      <c r="C428" s="231" t="str">
        <f>+C422&amp;" Total"</f>
        <v>5.3.2 Development and Public Responsibility Programs Total</v>
      </c>
      <c r="D428" s="232"/>
      <c r="E428" s="233"/>
      <c r="F428" s="234"/>
      <c r="G428" s="235">
        <v>3.5</v>
      </c>
      <c r="H428" s="251">
        <v>511508.68891354674</v>
      </c>
      <c r="I428" s="251">
        <v>254409.6445606011</v>
      </c>
      <c r="J428" s="251">
        <v>249980</v>
      </c>
      <c r="K428" s="251">
        <v>45540</v>
      </c>
      <c r="L428" s="251">
        <v>0</v>
      </c>
      <c r="M428" s="252">
        <v>1061438.3334741481</v>
      </c>
    </row>
    <row r="429" spans="1:13" x14ac:dyDescent="0.25">
      <c r="A429" s="623"/>
      <c r="B429" s="621"/>
      <c r="C429" s="603" t="s">
        <v>767</v>
      </c>
      <c r="D429" s="6">
        <v>124155</v>
      </c>
      <c r="E429" s="24" t="s">
        <v>768</v>
      </c>
      <c r="F429" s="25" t="s">
        <v>769</v>
      </c>
      <c r="G429" s="26"/>
      <c r="H429" s="27">
        <v>53950.843562434296</v>
      </c>
      <c r="I429" s="27">
        <v>0</v>
      </c>
      <c r="J429" s="27">
        <v>0</v>
      </c>
      <c r="K429" s="27">
        <v>0</v>
      </c>
      <c r="L429" s="27">
        <v>0</v>
      </c>
      <c r="M429" s="28">
        <v>53950.843562434296</v>
      </c>
    </row>
    <row r="430" spans="1:13" x14ac:dyDescent="0.25">
      <c r="A430" s="623"/>
      <c r="B430" s="621"/>
      <c r="C430" s="603"/>
      <c r="D430" s="245">
        <v>124157</v>
      </c>
      <c r="E430" s="246" t="s">
        <v>770</v>
      </c>
      <c r="F430" s="247" t="s">
        <v>771</v>
      </c>
      <c r="G430" s="248"/>
      <c r="H430" s="249">
        <v>180952.22142857144</v>
      </c>
      <c r="I430" s="249">
        <v>216400</v>
      </c>
      <c r="J430" s="249">
        <v>504000</v>
      </c>
      <c r="K430" s="249">
        <v>215300</v>
      </c>
      <c r="L430" s="249">
        <v>0</v>
      </c>
      <c r="M430" s="250">
        <v>1116652.2214285715</v>
      </c>
    </row>
    <row r="431" spans="1:13" ht="30" x14ac:dyDescent="0.25">
      <c r="A431" s="623"/>
      <c r="B431" s="621"/>
      <c r="C431" s="603"/>
      <c r="D431" s="245">
        <v>124161</v>
      </c>
      <c r="E431" s="246" t="s">
        <v>772</v>
      </c>
      <c r="F431" s="247" t="s">
        <v>773</v>
      </c>
      <c r="G431" s="248"/>
      <c r="H431" s="249">
        <v>37492.875</v>
      </c>
      <c r="I431" s="249">
        <v>0</v>
      </c>
      <c r="J431" s="249">
        <v>0</v>
      </c>
      <c r="K431" s="249">
        <v>0</v>
      </c>
      <c r="L431" s="249">
        <v>0</v>
      </c>
      <c r="M431" s="250">
        <v>37492.875</v>
      </c>
    </row>
    <row r="432" spans="1:13" ht="30" x14ac:dyDescent="0.25">
      <c r="A432" s="623"/>
      <c r="B432" s="621"/>
      <c r="C432" s="603"/>
      <c r="D432" s="6">
        <v>124164</v>
      </c>
      <c r="E432" s="24" t="s">
        <v>774</v>
      </c>
      <c r="F432" s="25" t="s">
        <v>775</v>
      </c>
      <c r="G432" s="26"/>
      <c r="H432" s="27">
        <v>75320.112608571435</v>
      </c>
      <c r="I432" s="27">
        <v>95229.565501470119</v>
      </c>
      <c r="J432" s="27">
        <v>0</v>
      </c>
      <c r="K432" s="27">
        <v>0</v>
      </c>
      <c r="L432" s="27">
        <v>0</v>
      </c>
      <c r="M432" s="28">
        <v>170549.67811004154</v>
      </c>
    </row>
    <row r="433" spans="1:13" x14ac:dyDescent="0.25">
      <c r="A433" s="623"/>
      <c r="B433" s="621"/>
      <c r="C433" s="231" t="str">
        <f>+C429&amp;" Total"</f>
        <v>5.3.3 Development and Public Responsibility Collaborations Total</v>
      </c>
      <c r="D433" s="232"/>
      <c r="E433" s="233"/>
      <c r="F433" s="234"/>
      <c r="G433" s="235">
        <v>1.7499999999999996</v>
      </c>
      <c r="H433" s="236">
        <v>347716.05259957717</v>
      </c>
      <c r="I433" s="236">
        <v>311629.56550147012</v>
      </c>
      <c r="J433" s="236">
        <v>504000</v>
      </c>
      <c r="K433" s="236">
        <v>215300</v>
      </c>
      <c r="L433" s="236">
        <v>0</v>
      </c>
      <c r="M433" s="237">
        <v>1378645.6181010474</v>
      </c>
    </row>
    <row r="434" spans="1:13" ht="30" x14ac:dyDescent="0.25">
      <c r="A434" s="623"/>
      <c r="B434" s="621"/>
      <c r="C434" s="603" t="s">
        <v>776</v>
      </c>
      <c r="D434" s="245">
        <v>124151</v>
      </c>
      <c r="E434" s="246" t="s">
        <v>777</v>
      </c>
      <c r="F434" s="247" t="s">
        <v>778</v>
      </c>
      <c r="G434" s="248"/>
      <c r="H434" s="249">
        <v>20061.779276720012</v>
      </c>
      <c r="I434" s="249">
        <v>209948.87291734727</v>
      </c>
      <c r="J434" s="249">
        <v>500</v>
      </c>
      <c r="K434" s="249">
        <v>500</v>
      </c>
      <c r="L434" s="249">
        <v>0</v>
      </c>
      <c r="M434" s="250">
        <v>231010.65219406728</v>
      </c>
    </row>
    <row r="435" spans="1:13" ht="30" x14ac:dyDescent="0.25">
      <c r="A435" s="623"/>
      <c r="B435" s="621"/>
      <c r="C435" s="603"/>
      <c r="D435" s="48">
        <v>124158</v>
      </c>
      <c r="E435" s="49" t="s">
        <v>779</v>
      </c>
      <c r="F435" s="50" t="s">
        <v>780</v>
      </c>
      <c r="G435" s="51"/>
      <c r="H435" s="52">
        <v>37492.875</v>
      </c>
      <c r="I435" s="52">
        <v>0</v>
      </c>
      <c r="J435" s="52">
        <v>0</v>
      </c>
      <c r="K435" s="52">
        <v>0</v>
      </c>
      <c r="L435" s="52">
        <v>0</v>
      </c>
      <c r="M435" s="53">
        <v>37492.875</v>
      </c>
    </row>
    <row r="436" spans="1:13" x14ac:dyDescent="0.25">
      <c r="A436" s="623"/>
      <c r="B436" s="621"/>
      <c r="C436" s="603"/>
      <c r="D436" s="245">
        <v>124163</v>
      </c>
      <c r="E436" s="246" t="s">
        <v>781</v>
      </c>
      <c r="F436" s="247" t="s">
        <v>782</v>
      </c>
      <c r="G436" s="248"/>
      <c r="H436" s="249">
        <v>32611.048322857143</v>
      </c>
      <c r="I436" s="249">
        <v>84000</v>
      </c>
      <c r="J436" s="249">
        <v>15000</v>
      </c>
      <c r="K436" s="249">
        <v>5300</v>
      </c>
      <c r="L436" s="249">
        <v>0</v>
      </c>
      <c r="M436" s="250">
        <v>136911.04832285712</v>
      </c>
    </row>
    <row r="437" spans="1:13" ht="30" x14ac:dyDescent="0.25">
      <c r="A437" s="623"/>
      <c r="B437" s="621"/>
      <c r="C437" s="603"/>
      <c r="D437" s="48">
        <v>124165</v>
      </c>
      <c r="E437" s="49" t="s">
        <v>783</v>
      </c>
      <c r="F437" s="50" t="s">
        <v>784</v>
      </c>
      <c r="G437" s="51"/>
      <c r="H437" s="52">
        <v>41431.048322857139</v>
      </c>
      <c r="I437" s="52">
        <v>190827.40934335184</v>
      </c>
      <c r="J437" s="52">
        <v>0</v>
      </c>
      <c r="K437" s="52">
        <v>0</v>
      </c>
      <c r="L437" s="52">
        <v>0</v>
      </c>
      <c r="M437" s="53">
        <v>232258.45766620897</v>
      </c>
    </row>
    <row r="438" spans="1:13" ht="30" x14ac:dyDescent="0.25">
      <c r="A438" s="623"/>
      <c r="B438" s="621"/>
      <c r="C438" s="603"/>
      <c r="D438" s="245">
        <v>124166</v>
      </c>
      <c r="E438" s="246" t="s">
        <v>785</v>
      </c>
      <c r="F438" s="247" t="s">
        <v>784</v>
      </c>
      <c r="G438" s="248"/>
      <c r="H438" s="249">
        <v>36208.876262857142</v>
      </c>
      <c r="I438" s="249">
        <v>0</v>
      </c>
      <c r="J438" s="249">
        <v>20000</v>
      </c>
      <c r="K438" s="249">
        <v>0</v>
      </c>
      <c r="L438" s="249">
        <v>0</v>
      </c>
      <c r="M438" s="250">
        <v>56208.876262857142</v>
      </c>
    </row>
    <row r="439" spans="1:13" x14ac:dyDescent="0.25">
      <c r="A439" s="623"/>
      <c r="B439" s="621"/>
      <c r="C439" s="231" t="str">
        <f>+C434&amp;" Total"</f>
        <v>5.3.4 Development and Public Responsibility New Program Development Total</v>
      </c>
      <c r="D439" s="232"/>
      <c r="E439" s="233"/>
      <c r="F439" s="234"/>
      <c r="G439" s="235">
        <v>1.0499999999999998</v>
      </c>
      <c r="H439" s="236">
        <v>167805.62718529144</v>
      </c>
      <c r="I439" s="236">
        <v>484776.28226069908</v>
      </c>
      <c r="J439" s="236">
        <v>35500</v>
      </c>
      <c r="K439" s="236">
        <v>5800</v>
      </c>
      <c r="L439" s="236">
        <v>0</v>
      </c>
      <c r="M439" s="237">
        <v>693881.90944599046</v>
      </c>
    </row>
    <row r="440" spans="1:13" x14ac:dyDescent="0.25">
      <c r="A440" s="623"/>
      <c r="B440" s="604" t="str">
        <f>+B418&amp;" Total"</f>
        <v>5.3 Empower current and new stakeholders to fully participate in ICANN activities Total</v>
      </c>
      <c r="C440" s="605"/>
      <c r="D440" s="605"/>
      <c r="E440" s="605"/>
      <c r="F440" s="260"/>
      <c r="G440" s="257">
        <v>7.9999999999999991</v>
      </c>
      <c r="H440" s="258">
        <v>1295504.097912159</v>
      </c>
      <c r="I440" s="258">
        <v>1059190.4923227704</v>
      </c>
      <c r="J440" s="258">
        <v>931488</v>
      </c>
      <c r="K440" s="258">
        <v>266640</v>
      </c>
      <c r="L440" s="258">
        <v>0</v>
      </c>
      <c r="M440" s="259">
        <v>3552822.5902349297</v>
      </c>
    </row>
    <row r="441" spans="1:13" ht="15.75" thickBot="1" x14ac:dyDescent="0.3">
      <c r="A441" s="261" t="s">
        <v>786</v>
      </c>
      <c r="B441" s="262"/>
      <c r="C441" s="263"/>
      <c r="D441" s="264"/>
      <c r="E441" s="263"/>
      <c r="F441" s="265"/>
      <c r="G441" s="266">
        <v>45.449999999999996</v>
      </c>
      <c r="H441" s="267">
        <v>9741889.1824958045</v>
      </c>
      <c r="I441" s="267">
        <v>4607506.7589894366</v>
      </c>
      <c r="J441" s="267">
        <v>11232563.960000001</v>
      </c>
      <c r="K441" s="267">
        <v>469758.83999999997</v>
      </c>
      <c r="L441" s="267">
        <v>564000</v>
      </c>
      <c r="M441" s="268">
        <v>26615718.741485238</v>
      </c>
    </row>
    <row r="442" spans="1:13" x14ac:dyDescent="0.25">
      <c r="A442" s="615" t="s">
        <v>787</v>
      </c>
      <c r="B442" s="617" t="s">
        <v>787</v>
      </c>
      <c r="C442" s="269" t="s">
        <v>788</v>
      </c>
      <c r="D442" s="270">
        <v>108428</v>
      </c>
      <c r="E442" s="49" t="s">
        <v>788</v>
      </c>
      <c r="F442" s="271" t="s">
        <v>788</v>
      </c>
      <c r="G442" s="26"/>
      <c r="H442" s="27">
        <v>0</v>
      </c>
      <c r="I442" s="27">
        <v>0</v>
      </c>
      <c r="J442" s="27">
        <v>0</v>
      </c>
      <c r="K442" s="27">
        <v>7099999.9999999991</v>
      </c>
      <c r="L442" s="27">
        <v>0</v>
      </c>
      <c r="M442" s="28">
        <v>7099999.9999999991</v>
      </c>
    </row>
    <row r="443" spans="1:13" x14ac:dyDescent="0.25">
      <c r="A443" s="615"/>
      <c r="B443" s="617"/>
      <c r="C443" s="272" t="s">
        <v>789</v>
      </c>
      <c r="D443" s="273"/>
      <c r="E443" s="274"/>
      <c r="F443" s="275"/>
      <c r="G443" s="276">
        <v>0</v>
      </c>
      <c r="H443" s="277">
        <v>0</v>
      </c>
      <c r="I443" s="277">
        <v>0</v>
      </c>
      <c r="J443" s="277">
        <v>0</v>
      </c>
      <c r="K443" s="277">
        <v>7099999.9999999991</v>
      </c>
      <c r="L443" s="277">
        <v>0</v>
      </c>
      <c r="M443" s="278">
        <v>7099999.9999999991</v>
      </c>
    </row>
    <row r="444" spans="1:13" ht="30" x14ac:dyDescent="0.25">
      <c r="A444" s="615"/>
      <c r="B444" s="617"/>
      <c r="C444" s="269" t="s">
        <v>790</v>
      </c>
      <c r="D444" s="270">
        <v>128867</v>
      </c>
      <c r="E444" s="49" t="s">
        <v>791</v>
      </c>
      <c r="F444" s="50" t="s">
        <v>792</v>
      </c>
      <c r="G444" s="26"/>
      <c r="H444" s="27">
        <v>-2801568.6069589728</v>
      </c>
      <c r="I444" s="27">
        <v>-713398.22843431216</v>
      </c>
      <c r="J444" s="27">
        <v>-796811.22357397585</v>
      </c>
      <c r="K444" s="27">
        <v>-758363.46072119928</v>
      </c>
      <c r="L444" s="27">
        <v>0</v>
      </c>
      <c r="M444" s="28">
        <v>-5070141.51968846</v>
      </c>
    </row>
    <row r="445" spans="1:13" x14ac:dyDescent="0.25">
      <c r="A445" s="615"/>
      <c r="B445" s="617"/>
      <c r="C445" s="272" t="s">
        <v>793</v>
      </c>
      <c r="D445" s="273"/>
      <c r="E445" s="279"/>
      <c r="F445" s="280"/>
      <c r="G445" s="276">
        <v>0</v>
      </c>
      <c r="H445" s="277">
        <v>-2801568.6069589728</v>
      </c>
      <c r="I445" s="277">
        <v>-713398.22843431216</v>
      </c>
      <c r="J445" s="277">
        <v>-796811.22357397585</v>
      </c>
      <c r="K445" s="277">
        <v>-758363.46072119928</v>
      </c>
      <c r="L445" s="277">
        <v>0</v>
      </c>
      <c r="M445" s="278">
        <v>-5070141.51968846</v>
      </c>
    </row>
    <row r="446" spans="1:13" x14ac:dyDescent="0.25">
      <c r="A446" s="615"/>
      <c r="B446" s="617"/>
      <c r="C446" s="269" t="s">
        <v>794</v>
      </c>
      <c r="D446" s="270">
        <v>128868</v>
      </c>
      <c r="E446" s="49" t="s">
        <v>795</v>
      </c>
      <c r="F446" s="50" t="s">
        <v>795</v>
      </c>
      <c r="G446" s="26"/>
      <c r="H446" s="27">
        <v>400000</v>
      </c>
      <c r="I446" s="27">
        <v>0</v>
      </c>
      <c r="J446" s="27">
        <v>3957884.8856302304</v>
      </c>
      <c r="K446" s="27">
        <v>0</v>
      </c>
      <c r="L446" s="27">
        <v>0</v>
      </c>
      <c r="M446" s="28">
        <v>4357884.8856302304</v>
      </c>
    </row>
    <row r="447" spans="1:13" x14ac:dyDescent="0.25">
      <c r="A447" s="615"/>
      <c r="B447" s="617"/>
      <c r="C447" s="281" t="s">
        <v>796</v>
      </c>
      <c r="D447" s="272"/>
      <c r="E447" s="281"/>
      <c r="F447" s="282"/>
      <c r="G447" s="283">
        <v>0</v>
      </c>
      <c r="H447" s="284">
        <v>400000</v>
      </c>
      <c r="I447" s="284">
        <v>0</v>
      </c>
      <c r="J447" s="284">
        <v>3957884.8856302304</v>
      </c>
      <c r="K447" s="284">
        <v>0</v>
      </c>
      <c r="L447" s="284">
        <v>0</v>
      </c>
      <c r="M447" s="285">
        <v>4357884.8856302304</v>
      </c>
    </row>
    <row r="448" spans="1:13" ht="30" x14ac:dyDescent="0.25">
      <c r="A448" s="615"/>
      <c r="B448" s="511"/>
      <c r="C448" s="286" t="s">
        <v>797</v>
      </c>
      <c r="D448" s="270" t="s">
        <v>797</v>
      </c>
      <c r="E448" s="49" t="s">
        <v>798</v>
      </c>
      <c r="F448" s="50" t="s">
        <v>799</v>
      </c>
      <c r="G448" s="287"/>
      <c r="H448" s="27">
        <v>-898789.73138280818</v>
      </c>
      <c r="I448" s="27">
        <v>0</v>
      </c>
      <c r="J448" s="27">
        <v>0</v>
      </c>
      <c r="K448" s="27">
        <v>0</v>
      </c>
      <c r="L448" s="27">
        <v>0</v>
      </c>
      <c r="M448" s="28">
        <v>-898789.73138280818</v>
      </c>
    </row>
    <row r="449" spans="1:13" x14ac:dyDescent="0.25">
      <c r="A449" s="615"/>
      <c r="B449" s="511"/>
      <c r="C449" s="281" t="s">
        <v>800</v>
      </c>
      <c r="D449" s="272"/>
      <c r="E449" s="281"/>
      <c r="F449" s="282"/>
      <c r="G449" s="288">
        <v>-7.2549999999999999</v>
      </c>
      <c r="H449" s="277">
        <v>-898789.73138280818</v>
      </c>
      <c r="I449" s="277">
        <v>0</v>
      </c>
      <c r="J449" s="277">
        <v>0</v>
      </c>
      <c r="K449" s="277">
        <v>0</v>
      </c>
      <c r="L449" s="277">
        <v>0</v>
      </c>
      <c r="M449" s="278">
        <v>-898789.73138280818</v>
      </c>
    </row>
    <row r="450" spans="1:13" ht="15.75" thickBot="1" x14ac:dyDescent="0.3">
      <c r="A450" s="616"/>
      <c r="B450" s="618" t="s">
        <v>801</v>
      </c>
      <c r="C450" s="619"/>
      <c r="D450" s="619"/>
      <c r="E450" s="619"/>
      <c r="F450" s="620"/>
      <c r="G450" s="289">
        <v>-7.2549999999999999</v>
      </c>
      <c r="H450" s="290">
        <v>-3300358.3383417809</v>
      </c>
      <c r="I450" s="290">
        <v>-713398.22843431216</v>
      </c>
      <c r="J450" s="290">
        <v>3161073.6620562547</v>
      </c>
      <c r="K450" s="290">
        <v>6341636.5392787997</v>
      </c>
      <c r="L450" s="290">
        <v>0</v>
      </c>
      <c r="M450" s="290">
        <v>5488953.6345589608</v>
      </c>
    </row>
    <row r="451" spans="1:13" ht="15.75" thickBot="1" x14ac:dyDescent="0.3">
      <c r="A451" s="291"/>
      <c r="B451" s="123"/>
      <c r="C451" s="2"/>
      <c r="D451" s="6"/>
      <c r="E451" s="24"/>
      <c r="F451" s="25"/>
      <c r="G451" s="292"/>
      <c r="H451" s="293"/>
      <c r="I451" s="293"/>
      <c r="J451" s="293"/>
      <c r="K451" s="293"/>
      <c r="L451" s="293"/>
      <c r="M451" s="294"/>
    </row>
    <row r="452" spans="1:13" ht="15.75" thickBot="1" x14ac:dyDescent="0.3">
      <c r="A452" s="295"/>
      <c r="B452" s="296"/>
      <c r="C452" s="297"/>
      <c r="D452" s="297"/>
      <c r="E452" s="297"/>
      <c r="F452" s="298" t="s">
        <v>802</v>
      </c>
      <c r="G452" s="299">
        <v>386.745</v>
      </c>
      <c r="H452" s="300">
        <v>70986133.244175196</v>
      </c>
      <c r="I452" s="300">
        <v>19554575.679034185</v>
      </c>
      <c r="J452" s="300">
        <v>42289804.152296901</v>
      </c>
      <c r="K452" s="300">
        <v>25310300.239187721</v>
      </c>
      <c r="L452" s="300">
        <v>6392240</v>
      </c>
      <c r="M452" s="301">
        <v>164533053.31469402</v>
      </c>
    </row>
    <row r="453" spans="1:13" ht="15.75" thickBot="1" x14ac:dyDescent="0.3">
      <c r="A453" s="302"/>
      <c r="B453" s="303"/>
      <c r="C453" s="304"/>
      <c r="D453" s="305"/>
      <c r="E453" s="306"/>
      <c r="F453" s="307"/>
      <c r="G453" s="308"/>
      <c r="H453" s="309"/>
      <c r="I453" s="309"/>
      <c r="J453" s="309"/>
      <c r="K453" s="309"/>
      <c r="L453" s="309"/>
      <c r="M453" s="310"/>
    </row>
    <row r="454" spans="1:13" x14ac:dyDescent="0.25">
      <c r="A454" s="5" t="s">
        <v>803</v>
      </c>
      <c r="B454" s="5"/>
      <c r="C454" s="2"/>
      <c r="D454" s="6"/>
      <c r="E454" s="7"/>
      <c r="F454" s="8"/>
      <c r="G454" s="9"/>
      <c r="H454" s="311"/>
      <c r="I454" s="311"/>
      <c r="J454" s="311"/>
      <c r="K454" s="311"/>
      <c r="L454" s="311"/>
      <c r="M454" s="311"/>
    </row>
    <row r="455" spans="1:13" x14ac:dyDescent="0.25">
      <c r="A455" s="5" t="s">
        <v>804</v>
      </c>
      <c r="B455" s="5"/>
      <c r="C455" s="2"/>
      <c r="D455" s="6"/>
      <c r="E455" s="7"/>
      <c r="F455" s="8"/>
    </row>
    <row r="456" spans="1:13" x14ac:dyDescent="0.25">
      <c r="A456" s="5"/>
      <c r="B456" s="5"/>
      <c r="C456" s="2"/>
      <c r="D456" s="6"/>
      <c r="E456" s="7"/>
      <c r="G456" s="312"/>
      <c r="H456" s="4"/>
      <c r="I456" s="4"/>
      <c r="J456" s="4"/>
      <c r="K456" s="4"/>
      <c r="L456" s="4"/>
      <c r="M456" s="313"/>
    </row>
    <row r="457" spans="1:13" x14ac:dyDescent="0.25">
      <c r="A457" s="5"/>
      <c r="B457" s="5"/>
      <c r="C457" s="2"/>
      <c r="D457" s="6"/>
      <c r="E457" s="7"/>
      <c r="G457" s="312"/>
      <c r="H457" s="4"/>
      <c r="I457" s="4"/>
      <c r="J457" s="4"/>
      <c r="K457" s="4"/>
      <c r="L457" s="4"/>
      <c r="M457" s="313"/>
    </row>
    <row r="458" spans="1:13" x14ac:dyDescent="0.25">
      <c r="A458" s="5"/>
      <c r="B458" s="5"/>
      <c r="C458" s="2"/>
      <c r="D458" s="314"/>
      <c r="E458" s="315"/>
      <c r="F458" s="316" t="s">
        <v>805</v>
      </c>
      <c r="G458" s="317">
        <v>357.83749999999998</v>
      </c>
      <c r="H458" s="318">
        <v>61870477.432828598</v>
      </c>
      <c r="I458" s="318">
        <v>16299450.8949209</v>
      </c>
      <c r="J458" s="318">
        <v>21507292.043092694</v>
      </c>
      <c r="K458" s="318">
        <v>16557243.445133198</v>
      </c>
      <c r="L458" s="318">
        <v>5302600</v>
      </c>
      <c r="M458" s="319">
        <v>121537063.81597538</v>
      </c>
    </row>
    <row r="459" spans="1:13" x14ac:dyDescent="0.25">
      <c r="A459" s="5"/>
      <c r="B459" s="5"/>
      <c r="C459" s="5"/>
      <c r="D459" s="320"/>
      <c r="E459" s="315"/>
      <c r="F459" s="316" t="s">
        <v>806</v>
      </c>
      <c r="G459" s="317">
        <v>7.1124999999999998</v>
      </c>
      <c r="H459" s="318">
        <v>1142363.6906520943</v>
      </c>
      <c r="I459" s="318">
        <v>1701525.8477621693</v>
      </c>
      <c r="J459" s="318">
        <v>1656640</v>
      </c>
      <c r="K459" s="318">
        <v>437504</v>
      </c>
      <c r="L459" s="318">
        <v>1009640</v>
      </c>
      <c r="M459" s="319">
        <v>5947673.5384142641</v>
      </c>
    </row>
    <row r="460" spans="1:13" x14ac:dyDescent="0.25">
      <c r="A460" s="5"/>
      <c r="B460" s="5"/>
      <c r="C460" s="5"/>
      <c r="E460" s="315"/>
      <c r="F460" s="321" t="s">
        <v>807</v>
      </c>
      <c r="G460" s="317">
        <v>0</v>
      </c>
      <c r="H460" s="318">
        <v>400000</v>
      </c>
      <c r="I460" s="318">
        <v>0</v>
      </c>
      <c r="J460" s="318">
        <v>4557884.8856302304</v>
      </c>
      <c r="K460" s="318">
        <v>0</v>
      </c>
      <c r="L460" s="318">
        <v>0</v>
      </c>
      <c r="M460" s="319">
        <v>4957884.8856302304</v>
      </c>
    </row>
    <row r="461" spans="1:13" x14ac:dyDescent="0.25">
      <c r="A461" s="5"/>
      <c r="B461" s="5"/>
      <c r="C461" s="5"/>
      <c r="D461" s="320"/>
      <c r="E461" s="315"/>
      <c r="F461" s="322" t="s">
        <v>808</v>
      </c>
      <c r="G461" s="323">
        <v>364.95</v>
      </c>
      <c r="H461" s="324">
        <v>63412841.123480693</v>
      </c>
      <c r="I461" s="324">
        <v>18000976.742683068</v>
      </c>
      <c r="J461" s="324">
        <v>27721816.928722925</v>
      </c>
      <c r="K461" s="324">
        <v>16994747.445133198</v>
      </c>
      <c r="L461" s="324">
        <v>6312240</v>
      </c>
      <c r="M461" s="324">
        <v>132442622.24001989</v>
      </c>
    </row>
    <row r="462" spans="1:13" x14ac:dyDescent="0.25">
      <c r="A462" s="5"/>
      <c r="B462" s="5"/>
      <c r="C462" s="5"/>
      <c r="D462" s="320"/>
      <c r="E462" s="315"/>
      <c r="F462" s="316" t="s">
        <v>809</v>
      </c>
      <c r="G462" s="317">
        <v>11.000000099999999</v>
      </c>
      <c r="H462" s="318">
        <v>4865442.7505784109</v>
      </c>
      <c r="I462" s="318">
        <v>1001711.0030177815</v>
      </c>
      <c r="J462" s="318">
        <v>9216561.2235739753</v>
      </c>
      <c r="K462" s="318">
        <v>1096483.4607211994</v>
      </c>
      <c r="L462" s="318">
        <v>0</v>
      </c>
      <c r="M462" s="319">
        <v>16180198.437891368</v>
      </c>
    </row>
    <row r="463" spans="1:13" x14ac:dyDescent="0.25">
      <c r="A463" s="5"/>
      <c r="B463" s="5"/>
      <c r="C463" s="5"/>
      <c r="D463" s="320"/>
      <c r="E463" s="315"/>
      <c r="F463" s="322" t="s">
        <v>810</v>
      </c>
      <c r="G463" s="323">
        <v>375.95000010000001</v>
      </c>
      <c r="H463" s="324">
        <v>68278283.874059111</v>
      </c>
      <c r="I463" s="324">
        <v>19002687.745700851</v>
      </c>
      <c r="J463" s="324">
        <v>36938378.152296901</v>
      </c>
      <c r="K463" s="324">
        <v>18091230.905854397</v>
      </c>
      <c r="L463" s="324">
        <v>6312240</v>
      </c>
      <c r="M463" s="324">
        <v>148622820.67791125</v>
      </c>
    </row>
    <row r="464" spans="1:13" x14ac:dyDescent="0.25">
      <c r="A464" s="5"/>
      <c r="B464" s="5"/>
      <c r="C464" s="5"/>
      <c r="D464" s="320"/>
      <c r="E464" s="315"/>
      <c r="F464" s="321" t="s">
        <v>811</v>
      </c>
      <c r="G464" s="317">
        <v>0</v>
      </c>
      <c r="H464" s="318">
        <v>0</v>
      </c>
      <c r="I464" s="318">
        <v>0</v>
      </c>
      <c r="J464" s="318">
        <v>0</v>
      </c>
      <c r="K464" s="318">
        <v>7099999.9999999991</v>
      </c>
      <c r="L464" s="318">
        <v>0</v>
      </c>
      <c r="M464" s="319">
        <v>7099999.9999999991</v>
      </c>
    </row>
    <row r="465" spans="1:13" x14ac:dyDescent="0.25">
      <c r="A465" s="5"/>
      <c r="B465" s="5"/>
      <c r="C465" s="5"/>
      <c r="D465" s="320"/>
      <c r="E465" s="315"/>
      <c r="F465" s="321" t="s">
        <v>812</v>
      </c>
      <c r="G465" s="317">
        <v>10.795</v>
      </c>
      <c r="H465" s="318">
        <v>2707849.3701160857</v>
      </c>
      <c r="I465" s="318">
        <v>551887.93333333335</v>
      </c>
      <c r="J465" s="318">
        <v>5351426</v>
      </c>
      <c r="K465" s="318">
        <v>119069.33333333333</v>
      </c>
      <c r="L465" s="318">
        <v>80000</v>
      </c>
      <c r="M465" s="319">
        <v>8810232.6367827523</v>
      </c>
    </row>
    <row r="466" spans="1:13" x14ac:dyDescent="0.25">
      <c r="A466" s="5"/>
      <c r="B466" s="5"/>
      <c r="C466" s="5"/>
      <c r="D466" s="320"/>
      <c r="E466" s="315"/>
      <c r="F466" s="322" t="s">
        <v>852</v>
      </c>
      <c r="G466" s="323">
        <v>386.74500010000003</v>
      </c>
      <c r="H466" s="324">
        <v>70986133.244175196</v>
      </c>
      <c r="I466" s="324">
        <v>19554575.679034185</v>
      </c>
      <c r="J466" s="324">
        <v>42289804.152296901</v>
      </c>
      <c r="K466" s="324">
        <v>25310300.239187729</v>
      </c>
      <c r="L466" s="324">
        <v>6392240</v>
      </c>
      <c r="M466" s="324">
        <v>164533053.31469402</v>
      </c>
    </row>
  </sheetData>
  <mergeCells count="72">
    <mergeCell ref="A442:A450"/>
    <mergeCell ref="B442:B447"/>
    <mergeCell ref="B450:F450"/>
    <mergeCell ref="C394:C401"/>
    <mergeCell ref="C405:C410"/>
    <mergeCell ref="C412:C415"/>
    <mergeCell ref="B418:B439"/>
    <mergeCell ref="C418:C420"/>
    <mergeCell ref="C422:C427"/>
    <mergeCell ref="C429:C432"/>
    <mergeCell ref="C434:C438"/>
    <mergeCell ref="A354:A440"/>
    <mergeCell ref="B354:B378"/>
    <mergeCell ref="C354:C358"/>
    <mergeCell ref="C362:C366"/>
    <mergeCell ref="C368:C377"/>
    <mergeCell ref="B380:B416"/>
    <mergeCell ref="C380:C392"/>
    <mergeCell ref="B440:E440"/>
    <mergeCell ref="A316:A352"/>
    <mergeCell ref="B316:B317"/>
    <mergeCell ref="B319:B324"/>
    <mergeCell ref="C321:C323"/>
    <mergeCell ref="B326:B327"/>
    <mergeCell ref="B329:B351"/>
    <mergeCell ref="C329:C333"/>
    <mergeCell ref="C335:C337"/>
    <mergeCell ref="C339:C341"/>
    <mergeCell ref="C343:C350"/>
    <mergeCell ref="A256:A314"/>
    <mergeCell ref="B256:B291"/>
    <mergeCell ref="C256:C259"/>
    <mergeCell ref="C261:C262"/>
    <mergeCell ref="C264:C265"/>
    <mergeCell ref="C269:C290"/>
    <mergeCell ref="B293:B308"/>
    <mergeCell ref="C293:C294"/>
    <mergeCell ref="C296:C305"/>
    <mergeCell ref="B310:B311"/>
    <mergeCell ref="B312:B313"/>
    <mergeCell ref="C216:C221"/>
    <mergeCell ref="C225:C229"/>
    <mergeCell ref="C231:C233"/>
    <mergeCell ref="C237:C247"/>
    <mergeCell ref="C249:C252"/>
    <mergeCell ref="A4:A124"/>
    <mergeCell ref="B4:B30"/>
    <mergeCell ref="C4:C20"/>
    <mergeCell ref="C24:C29"/>
    <mergeCell ref="B32:B55"/>
    <mergeCell ref="C32:C49"/>
    <mergeCell ref="C51:C54"/>
    <mergeCell ref="B57:B123"/>
    <mergeCell ref="C57:C98"/>
    <mergeCell ref="C100:C115"/>
    <mergeCell ref="C117:C122"/>
    <mergeCell ref="A126:A254"/>
    <mergeCell ref="B126:B170"/>
    <mergeCell ref="C126:C137"/>
    <mergeCell ref="C139:C141"/>
    <mergeCell ref="C143:C144"/>
    <mergeCell ref="C146:C155"/>
    <mergeCell ref="C157:C158"/>
    <mergeCell ref="C162:C166"/>
    <mergeCell ref="C168:C169"/>
    <mergeCell ref="B172:B198"/>
    <mergeCell ref="C172:C176"/>
    <mergeCell ref="C178:C183"/>
    <mergeCell ref="C187:C197"/>
    <mergeCell ref="B200:B253"/>
    <mergeCell ref="C204:C206"/>
    <mergeCell ref="C208:C214"/>
  </mergeCells>
  <pageMargins left="0.7" right="0.7" top="0.75" bottom="0.75" header="0.3" footer="0.3"/>
  <pageSetup scale="35"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9"/>
  <sheetViews>
    <sheetView showGridLines="0" zoomScale="80" zoomScaleNormal="80" workbookViewId="0">
      <pane xSplit="3" ySplit="4" topLeftCell="D5" activePane="bottomRight" state="frozen"/>
      <selection activeCell="P20" sqref="P20"/>
      <selection pane="topRight" activeCell="P20" sqref="P20"/>
      <selection pane="bottomLeft" activeCell="P20" sqref="P20"/>
      <selection pane="bottomRight" activeCell="P20" sqref="P20"/>
    </sheetView>
  </sheetViews>
  <sheetFormatPr defaultRowHeight="15" outlineLevelCol="1" x14ac:dyDescent="0.25"/>
  <cols>
    <col min="1" max="1" width="6" hidden="1" customWidth="1" outlineLevel="1"/>
    <col min="2" max="2" width="23.28515625" customWidth="1" collapsed="1"/>
    <col min="3" max="3" width="38.85546875" customWidth="1"/>
    <col min="4" max="4" width="9.42578125" customWidth="1"/>
    <col min="5" max="5" width="62.42578125" customWidth="1"/>
    <col min="6" max="6" width="94" customWidth="1"/>
    <col min="7" max="7" width="10.42578125" customWidth="1"/>
    <col min="8" max="13" width="13.140625" customWidth="1"/>
  </cols>
  <sheetData>
    <row r="1" spans="1:13" ht="28.5" x14ac:dyDescent="0.25">
      <c r="B1" s="1" t="s">
        <v>852</v>
      </c>
      <c r="C1" s="2"/>
      <c r="D1" s="3"/>
      <c r="E1" s="320"/>
      <c r="F1" s="320"/>
      <c r="G1" s="320"/>
      <c r="H1" s="320"/>
      <c r="I1" s="320"/>
      <c r="J1" s="320"/>
      <c r="K1" s="320"/>
      <c r="L1" s="320"/>
      <c r="M1" s="4"/>
    </row>
    <row r="2" spans="1:13" ht="28.5" x14ac:dyDescent="0.25">
      <c r="A2" s="5"/>
      <c r="B2" s="500" t="s">
        <v>846</v>
      </c>
      <c r="C2" s="2"/>
      <c r="D2" s="6"/>
      <c r="E2" s="7"/>
      <c r="F2" s="8"/>
      <c r="G2" s="9"/>
      <c r="H2" s="4"/>
      <c r="I2" s="4"/>
      <c r="J2" s="4"/>
      <c r="K2" s="4"/>
      <c r="L2" s="4"/>
      <c r="M2" s="4"/>
    </row>
    <row r="3" spans="1:13" ht="15.75" thickBot="1" x14ac:dyDescent="0.3">
      <c r="A3" s="5"/>
      <c r="B3" s="5"/>
      <c r="C3" s="2"/>
      <c r="D3" s="6"/>
      <c r="E3" s="7"/>
      <c r="F3" s="8"/>
      <c r="G3" s="9"/>
      <c r="H3" s="4"/>
      <c r="I3" s="4"/>
      <c r="J3" s="4"/>
      <c r="K3" s="4"/>
      <c r="L3" s="4"/>
      <c r="M3" s="4"/>
    </row>
    <row r="4" spans="1:13" ht="38.25" thickBot="1" x14ac:dyDescent="0.3">
      <c r="A4" s="10" t="s">
        <v>0</v>
      </c>
      <c r="B4" s="11" t="s">
        <v>1</v>
      </c>
      <c r="C4" s="12" t="s">
        <v>2</v>
      </c>
      <c r="D4" s="12" t="s">
        <v>3</v>
      </c>
      <c r="E4" s="12" t="s">
        <v>4</v>
      </c>
      <c r="F4" s="12" t="s">
        <v>5</v>
      </c>
      <c r="G4" s="13" t="s">
        <v>6</v>
      </c>
      <c r="H4" s="14" t="s">
        <v>7</v>
      </c>
      <c r="I4" s="15" t="s">
        <v>8</v>
      </c>
      <c r="J4" s="15" t="s">
        <v>9</v>
      </c>
      <c r="K4" s="14" t="s">
        <v>10</v>
      </c>
      <c r="L4" s="14" t="s">
        <v>11</v>
      </c>
      <c r="M4" s="16" t="s">
        <v>12</v>
      </c>
    </row>
    <row r="5" spans="1:13" x14ac:dyDescent="0.25">
      <c r="A5" s="586" t="s">
        <v>13</v>
      </c>
      <c r="B5" s="588" t="s">
        <v>14</v>
      </c>
      <c r="C5" s="590" t="s">
        <v>15</v>
      </c>
      <c r="D5" s="17">
        <v>125385</v>
      </c>
      <c r="E5" s="18" t="s">
        <v>16</v>
      </c>
      <c r="F5" s="19" t="s">
        <v>17</v>
      </c>
      <c r="G5" s="20"/>
      <c r="H5" s="21">
        <v>0</v>
      </c>
      <c r="I5" s="22">
        <v>0</v>
      </c>
      <c r="J5" s="22">
        <v>65000</v>
      </c>
      <c r="K5" s="22">
        <v>0</v>
      </c>
      <c r="L5" s="22">
        <v>0</v>
      </c>
      <c r="M5" s="23">
        <v>65000</v>
      </c>
    </row>
    <row r="6" spans="1:13" x14ac:dyDescent="0.25">
      <c r="A6" s="587"/>
      <c r="B6" s="589"/>
      <c r="C6" s="591"/>
      <c r="D6" s="6">
        <v>125388</v>
      </c>
      <c r="E6" s="24" t="s">
        <v>18</v>
      </c>
      <c r="F6" s="25" t="s">
        <v>19</v>
      </c>
      <c r="G6" s="26"/>
      <c r="H6" s="27">
        <v>148271.46712276043</v>
      </c>
      <c r="I6" s="27">
        <v>0</v>
      </c>
      <c r="J6" s="27">
        <v>0</v>
      </c>
      <c r="K6" s="27">
        <v>136165</v>
      </c>
      <c r="L6" s="27">
        <v>0</v>
      </c>
      <c r="M6" s="28">
        <v>284436.46712276043</v>
      </c>
    </row>
    <row r="7" spans="1:13" x14ac:dyDescent="0.25">
      <c r="A7" s="587"/>
      <c r="B7" s="589"/>
      <c r="C7" s="591"/>
      <c r="D7" s="17">
        <v>125391</v>
      </c>
      <c r="E7" s="18" t="s">
        <v>20</v>
      </c>
      <c r="F7" s="19" t="s">
        <v>21</v>
      </c>
      <c r="G7" s="20"/>
      <c r="H7" s="21">
        <v>251288.43027476044</v>
      </c>
      <c r="I7" s="21">
        <v>3317.333333333333</v>
      </c>
      <c r="J7" s="21">
        <v>185000</v>
      </c>
      <c r="K7" s="21">
        <v>6000</v>
      </c>
      <c r="L7" s="21">
        <v>0</v>
      </c>
      <c r="M7" s="29">
        <v>445605.76360809378</v>
      </c>
    </row>
    <row r="8" spans="1:13" x14ac:dyDescent="0.25">
      <c r="A8" s="587"/>
      <c r="B8" s="589"/>
      <c r="C8" s="591"/>
      <c r="D8" s="6">
        <v>125394</v>
      </c>
      <c r="E8" s="24" t="s">
        <v>22</v>
      </c>
      <c r="F8" s="25" t="s">
        <v>23</v>
      </c>
      <c r="G8" s="26"/>
      <c r="H8" s="27">
        <v>218831.47245589746</v>
      </c>
      <c r="I8" s="27">
        <v>10578.666666666666</v>
      </c>
      <c r="J8" s="27">
        <v>425000</v>
      </c>
      <c r="K8" s="27">
        <v>0</v>
      </c>
      <c r="L8" s="27">
        <v>0</v>
      </c>
      <c r="M8" s="28">
        <v>654410.13912256411</v>
      </c>
    </row>
    <row r="9" spans="1:13" x14ac:dyDescent="0.25">
      <c r="A9" s="587"/>
      <c r="B9" s="589"/>
      <c r="C9" s="591"/>
      <c r="D9" s="17">
        <v>125398</v>
      </c>
      <c r="E9" s="18" t="s">
        <v>24</v>
      </c>
      <c r="F9" s="19" t="s">
        <v>25</v>
      </c>
      <c r="G9" s="20"/>
      <c r="H9" s="21">
        <v>70560</v>
      </c>
      <c r="I9" s="21">
        <v>37360</v>
      </c>
      <c r="J9" s="21">
        <v>0</v>
      </c>
      <c r="K9" s="21">
        <v>300</v>
      </c>
      <c r="L9" s="21">
        <v>0</v>
      </c>
      <c r="M9" s="29">
        <v>108220</v>
      </c>
    </row>
    <row r="10" spans="1:13" x14ac:dyDescent="0.25">
      <c r="A10" s="587"/>
      <c r="B10" s="589"/>
      <c r="C10" s="591"/>
      <c r="D10" s="6">
        <v>125401</v>
      </c>
      <c r="E10" s="24" t="s">
        <v>26</v>
      </c>
      <c r="F10" s="25" t="s">
        <v>27</v>
      </c>
      <c r="G10" s="26"/>
      <c r="H10" s="27">
        <v>169962.51237728194</v>
      </c>
      <c r="I10" s="27">
        <v>39228</v>
      </c>
      <c r="J10" s="27">
        <v>7000</v>
      </c>
      <c r="K10" s="27">
        <v>5000</v>
      </c>
      <c r="L10" s="27">
        <v>0</v>
      </c>
      <c r="M10" s="28">
        <v>221190.51237728194</v>
      </c>
    </row>
    <row r="11" spans="1:13" ht="30" x14ac:dyDescent="0.25">
      <c r="A11" s="587"/>
      <c r="B11" s="589"/>
      <c r="C11" s="591"/>
      <c r="D11" s="17">
        <v>125405</v>
      </c>
      <c r="E11" s="18" t="s">
        <v>28</v>
      </c>
      <c r="F11" s="19" t="s">
        <v>29</v>
      </c>
      <c r="G11" s="20"/>
      <c r="H11" s="21">
        <v>232552.58500798806</v>
      </c>
      <c r="I11" s="21">
        <v>31600</v>
      </c>
      <c r="J11" s="21">
        <v>0</v>
      </c>
      <c r="K11" s="21">
        <v>3000</v>
      </c>
      <c r="L11" s="21">
        <v>0</v>
      </c>
      <c r="M11" s="29">
        <v>267152.58500798803</v>
      </c>
    </row>
    <row r="12" spans="1:13" x14ac:dyDescent="0.25">
      <c r="A12" s="587"/>
      <c r="B12" s="589"/>
      <c r="C12" s="591"/>
      <c r="D12" s="6">
        <v>125408</v>
      </c>
      <c r="E12" s="24" t="s">
        <v>30</v>
      </c>
      <c r="F12" s="25" t="s">
        <v>31</v>
      </c>
      <c r="G12" s="26"/>
      <c r="H12" s="27">
        <v>207047.82734406411</v>
      </c>
      <c r="I12" s="27">
        <v>7887.9999999999982</v>
      </c>
      <c r="J12" s="27">
        <v>28000</v>
      </c>
      <c r="K12" s="27">
        <v>5200</v>
      </c>
      <c r="L12" s="27">
        <v>0</v>
      </c>
      <c r="M12" s="28">
        <v>248135.82734406411</v>
      </c>
    </row>
    <row r="13" spans="1:13" ht="30" x14ac:dyDescent="0.25">
      <c r="A13" s="587"/>
      <c r="B13" s="589"/>
      <c r="C13" s="591"/>
      <c r="D13" s="17">
        <v>125413</v>
      </c>
      <c r="E13" s="18" t="s">
        <v>32</v>
      </c>
      <c r="F13" s="19" t="s">
        <v>33</v>
      </c>
      <c r="G13" s="20"/>
      <c r="H13" s="21">
        <v>0</v>
      </c>
      <c r="I13" s="21">
        <v>0</v>
      </c>
      <c r="J13" s="21">
        <v>0</v>
      </c>
      <c r="K13" s="21">
        <v>0</v>
      </c>
      <c r="L13" s="21">
        <v>0</v>
      </c>
      <c r="M13" s="29">
        <v>0</v>
      </c>
    </row>
    <row r="14" spans="1:13" ht="30" x14ac:dyDescent="0.25">
      <c r="A14" s="587"/>
      <c r="B14" s="589"/>
      <c r="C14" s="591"/>
      <c r="D14" s="6">
        <v>125418</v>
      </c>
      <c r="E14" s="24" t="s">
        <v>34</v>
      </c>
      <c r="F14" s="25" t="s">
        <v>35</v>
      </c>
      <c r="G14" s="26"/>
      <c r="H14" s="27">
        <v>0</v>
      </c>
      <c r="I14" s="27">
        <v>0</v>
      </c>
      <c r="J14" s="27">
        <v>0</v>
      </c>
      <c r="K14" s="27">
        <v>0</v>
      </c>
      <c r="L14" s="27">
        <v>0</v>
      </c>
      <c r="M14" s="28">
        <v>0</v>
      </c>
    </row>
    <row r="15" spans="1:13" ht="30" x14ac:dyDescent="0.25">
      <c r="A15" s="587"/>
      <c r="B15" s="589"/>
      <c r="C15" s="591"/>
      <c r="D15" s="17">
        <v>125421</v>
      </c>
      <c r="E15" s="18" t="s">
        <v>36</v>
      </c>
      <c r="F15" s="19" t="s">
        <v>37</v>
      </c>
      <c r="G15" s="20"/>
      <c r="H15" s="21">
        <v>0</v>
      </c>
      <c r="I15" s="21">
        <v>0</v>
      </c>
      <c r="J15" s="21">
        <v>0</v>
      </c>
      <c r="K15" s="21">
        <v>0</v>
      </c>
      <c r="L15" s="21">
        <v>0</v>
      </c>
      <c r="M15" s="29">
        <v>0</v>
      </c>
    </row>
    <row r="16" spans="1:13" x14ac:dyDescent="0.25">
      <c r="A16" s="587"/>
      <c r="B16" s="589"/>
      <c r="C16" s="591"/>
      <c r="D16" s="6">
        <v>125424</v>
      </c>
      <c r="E16" s="24" t="s">
        <v>38</v>
      </c>
      <c r="F16" s="25" t="s">
        <v>39</v>
      </c>
      <c r="G16" s="26"/>
      <c r="H16" s="27">
        <v>437305.57095165789</v>
      </c>
      <c r="I16" s="27">
        <v>52328</v>
      </c>
      <c r="J16" s="27">
        <v>84000</v>
      </c>
      <c r="K16" s="27">
        <v>26320</v>
      </c>
      <c r="L16" s="27">
        <v>0</v>
      </c>
      <c r="M16" s="28">
        <v>599953.57095165784</v>
      </c>
    </row>
    <row r="17" spans="1:13" x14ac:dyDescent="0.25">
      <c r="A17" s="587"/>
      <c r="B17" s="589"/>
      <c r="C17" s="591"/>
      <c r="D17" s="17">
        <v>125427</v>
      </c>
      <c r="E17" s="18" t="s">
        <v>40</v>
      </c>
      <c r="F17" s="19" t="s">
        <v>41</v>
      </c>
      <c r="G17" s="20"/>
      <c r="H17" s="21">
        <v>0</v>
      </c>
      <c r="I17" s="21">
        <v>0</v>
      </c>
      <c r="J17" s="21">
        <v>0</v>
      </c>
      <c r="K17" s="21">
        <v>0</v>
      </c>
      <c r="L17" s="21">
        <v>0</v>
      </c>
      <c r="M17" s="29">
        <v>0</v>
      </c>
    </row>
    <row r="18" spans="1:13" x14ac:dyDescent="0.25">
      <c r="A18" s="587"/>
      <c r="B18" s="589"/>
      <c r="C18" s="591"/>
      <c r="D18" s="6">
        <v>125432</v>
      </c>
      <c r="E18" s="24" t="s">
        <v>42</v>
      </c>
      <c r="F18" s="25" t="s">
        <v>43</v>
      </c>
      <c r="G18" s="26"/>
      <c r="H18" s="27">
        <v>365877.85029773175</v>
      </c>
      <c r="I18" s="27">
        <v>4670</v>
      </c>
      <c r="J18" s="27">
        <v>0</v>
      </c>
      <c r="K18" s="27">
        <v>0</v>
      </c>
      <c r="L18" s="27">
        <v>0</v>
      </c>
      <c r="M18" s="28">
        <v>370547.85029773175</v>
      </c>
    </row>
    <row r="19" spans="1:13" ht="30" x14ac:dyDescent="0.25">
      <c r="A19" s="587"/>
      <c r="B19" s="589"/>
      <c r="C19" s="591"/>
      <c r="D19" s="17">
        <v>125437</v>
      </c>
      <c r="E19" s="18" t="s">
        <v>44</v>
      </c>
      <c r="F19" s="19" t="s">
        <v>45</v>
      </c>
      <c r="G19" s="20"/>
      <c r="H19" s="21">
        <v>24255</v>
      </c>
      <c r="I19" s="21">
        <v>15362.666666666668</v>
      </c>
      <c r="J19" s="21">
        <v>0</v>
      </c>
      <c r="K19" s="21">
        <v>0</v>
      </c>
      <c r="L19" s="21">
        <v>0</v>
      </c>
      <c r="M19" s="29">
        <v>39617.666666666672</v>
      </c>
    </row>
    <row r="20" spans="1:13" x14ac:dyDescent="0.25">
      <c r="A20" s="587"/>
      <c r="B20" s="589"/>
      <c r="C20" s="591"/>
      <c r="D20" s="17">
        <v>125440</v>
      </c>
      <c r="E20" s="18" t="s">
        <v>46</v>
      </c>
      <c r="F20" s="19" t="s">
        <v>47</v>
      </c>
      <c r="G20" s="20"/>
      <c r="H20" s="21">
        <v>137445</v>
      </c>
      <c r="I20" s="21">
        <v>3950</v>
      </c>
      <c r="J20" s="21">
        <v>6000</v>
      </c>
      <c r="K20" s="21">
        <v>6000</v>
      </c>
      <c r="L20" s="21">
        <v>0</v>
      </c>
      <c r="M20" s="29">
        <v>153395</v>
      </c>
    </row>
    <row r="21" spans="1:13" x14ac:dyDescent="0.25">
      <c r="A21" s="587"/>
      <c r="B21" s="589"/>
      <c r="C21" s="591"/>
      <c r="D21" s="6">
        <v>125443</v>
      </c>
      <c r="E21" s="24" t="s">
        <v>48</v>
      </c>
      <c r="F21" s="25" t="s">
        <v>49</v>
      </c>
      <c r="G21" s="26"/>
      <c r="H21" s="27">
        <v>128595.23332062036</v>
      </c>
      <c r="I21" s="27">
        <v>0</v>
      </c>
      <c r="J21" s="27">
        <v>0</v>
      </c>
      <c r="K21" s="27">
        <v>0</v>
      </c>
      <c r="L21" s="27">
        <v>0</v>
      </c>
      <c r="M21" s="28">
        <v>128595.23332062036</v>
      </c>
    </row>
    <row r="22" spans="1:13" x14ac:dyDescent="0.25">
      <c r="A22" s="587"/>
      <c r="B22" s="589"/>
      <c r="C22" s="30" t="str">
        <f>+C5&amp;" Total"</f>
        <v>1.1.1 Raising Stakeholder Awareness of ICANN Worldwide Total</v>
      </c>
      <c r="D22" s="31"/>
      <c r="E22" s="32"/>
      <c r="F22" s="33"/>
      <c r="G22" s="34">
        <v>14.6</v>
      </c>
      <c r="H22" s="35">
        <v>2391992.9491527625</v>
      </c>
      <c r="I22" s="35">
        <v>206282.66666666666</v>
      </c>
      <c r="J22" s="35">
        <v>800000</v>
      </c>
      <c r="K22" s="35">
        <v>187985</v>
      </c>
      <c r="L22" s="35">
        <v>0</v>
      </c>
      <c r="M22" s="36">
        <v>3586260.615819429</v>
      </c>
    </row>
    <row r="23" spans="1:13" ht="60" x14ac:dyDescent="0.25">
      <c r="A23" s="587"/>
      <c r="B23" s="589"/>
      <c r="C23" s="493" t="s">
        <v>50</v>
      </c>
      <c r="D23" s="6">
        <v>124659</v>
      </c>
      <c r="E23" s="24" t="s">
        <v>51</v>
      </c>
      <c r="F23" s="25" t="s">
        <v>52</v>
      </c>
      <c r="G23" s="26"/>
      <c r="H23" s="37">
        <v>926251.41616385174</v>
      </c>
      <c r="I23" s="37">
        <v>128023.66666666666</v>
      </c>
      <c r="J23" s="37">
        <v>0</v>
      </c>
      <c r="K23" s="37">
        <v>97600</v>
      </c>
      <c r="L23" s="37">
        <v>0</v>
      </c>
      <c r="M23" s="38">
        <v>1151875.0828305185</v>
      </c>
    </row>
    <row r="24" spans="1:13" x14ac:dyDescent="0.25">
      <c r="A24" s="587"/>
      <c r="B24" s="589"/>
      <c r="C24" s="30" t="str">
        <f>+C23&amp;" Total"</f>
        <v>1.1.2 Engagement Planning Total</v>
      </c>
      <c r="D24" s="31"/>
      <c r="E24" s="32"/>
      <c r="F24" s="33"/>
      <c r="G24" s="34">
        <v>4.5</v>
      </c>
      <c r="H24" s="35">
        <v>926251.41616385174</v>
      </c>
      <c r="I24" s="35">
        <v>128023.66666666666</v>
      </c>
      <c r="J24" s="35">
        <v>0</v>
      </c>
      <c r="K24" s="35">
        <v>97600</v>
      </c>
      <c r="L24" s="35">
        <v>0</v>
      </c>
      <c r="M24" s="36">
        <v>1151875.0828305185</v>
      </c>
    </row>
    <row r="25" spans="1:13" ht="30" x14ac:dyDescent="0.25">
      <c r="A25" s="587"/>
      <c r="B25" s="589"/>
      <c r="C25" s="592" t="s">
        <v>53</v>
      </c>
      <c r="D25" s="6">
        <v>124216</v>
      </c>
      <c r="E25" s="24" t="s">
        <v>54</v>
      </c>
      <c r="F25" s="25" t="s">
        <v>55</v>
      </c>
      <c r="G25" s="26"/>
      <c r="H25" s="27">
        <v>754677.04899157013</v>
      </c>
      <c r="I25" s="27">
        <v>0</v>
      </c>
      <c r="J25" s="27">
        <v>2844000</v>
      </c>
      <c r="K25" s="27">
        <v>0</v>
      </c>
      <c r="L25" s="27">
        <v>0</v>
      </c>
      <c r="M25" s="28">
        <v>3598677.0489915702</v>
      </c>
    </row>
    <row r="26" spans="1:13" ht="75" x14ac:dyDescent="0.25">
      <c r="A26" s="587"/>
      <c r="B26" s="589"/>
      <c r="C26" s="592"/>
      <c r="D26" s="17">
        <v>124260</v>
      </c>
      <c r="E26" s="18" t="s">
        <v>56</v>
      </c>
      <c r="F26" s="19" t="s">
        <v>57</v>
      </c>
      <c r="G26" s="20"/>
      <c r="H26" s="21">
        <v>0</v>
      </c>
      <c r="I26" s="21">
        <v>0</v>
      </c>
      <c r="J26" s="21">
        <v>0</v>
      </c>
      <c r="K26" s="21">
        <v>26400</v>
      </c>
      <c r="L26" s="21">
        <v>0</v>
      </c>
      <c r="M26" s="29">
        <v>26400</v>
      </c>
    </row>
    <row r="27" spans="1:13" ht="75" x14ac:dyDescent="0.25">
      <c r="A27" s="587"/>
      <c r="B27" s="589"/>
      <c r="C27" s="592"/>
      <c r="D27" s="6">
        <v>124261</v>
      </c>
      <c r="E27" s="24" t="s">
        <v>58</v>
      </c>
      <c r="F27" s="25" t="s">
        <v>59</v>
      </c>
      <c r="G27" s="26"/>
      <c r="H27" s="27">
        <v>0</v>
      </c>
      <c r="I27" s="27">
        <v>0</v>
      </c>
      <c r="J27" s="27">
        <v>0</v>
      </c>
      <c r="K27" s="27">
        <v>0</v>
      </c>
      <c r="L27" s="27">
        <v>0</v>
      </c>
      <c r="M27" s="28">
        <v>0</v>
      </c>
    </row>
    <row r="28" spans="1:13" ht="120" x14ac:dyDescent="0.25">
      <c r="A28" s="587"/>
      <c r="B28" s="589"/>
      <c r="C28" s="592"/>
      <c r="D28" s="17">
        <v>124262</v>
      </c>
      <c r="E28" s="18" t="s">
        <v>60</v>
      </c>
      <c r="F28" s="19" t="s">
        <v>61</v>
      </c>
      <c r="G28" s="20"/>
      <c r="H28" s="21">
        <v>0</v>
      </c>
      <c r="I28" s="21">
        <v>61040</v>
      </c>
      <c r="J28" s="21">
        <v>0</v>
      </c>
      <c r="K28" s="21">
        <v>0</v>
      </c>
      <c r="L28" s="21">
        <v>0</v>
      </c>
      <c r="M28" s="29">
        <v>61040</v>
      </c>
    </row>
    <row r="29" spans="1:13" ht="90" x14ac:dyDescent="0.25">
      <c r="A29" s="587"/>
      <c r="B29" s="589"/>
      <c r="C29" s="592"/>
      <c r="D29" s="6">
        <v>124263</v>
      </c>
      <c r="E29" s="24" t="s">
        <v>62</v>
      </c>
      <c r="F29" s="25" t="s">
        <v>63</v>
      </c>
      <c r="G29" s="26"/>
      <c r="H29" s="27">
        <v>0</v>
      </c>
      <c r="I29" s="27">
        <v>0</v>
      </c>
      <c r="J29" s="27">
        <v>530000</v>
      </c>
      <c r="K29" s="27">
        <v>45000</v>
      </c>
      <c r="L29" s="27">
        <v>0</v>
      </c>
      <c r="M29" s="28">
        <v>575000</v>
      </c>
    </row>
    <row r="30" spans="1:13" ht="30" x14ac:dyDescent="0.25">
      <c r="A30" s="587"/>
      <c r="B30" s="589"/>
      <c r="C30" s="592"/>
      <c r="D30" s="17">
        <v>124264</v>
      </c>
      <c r="E30" s="18" t="s">
        <v>64</v>
      </c>
      <c r="F30" s="19" t="s">
        <v>65</v>
      </c>
      <c r="G30" s="20"/>
      <c r="H30" s="21">
        <v>0</v>
      </c>
      <c r="I30" s="21">
        <v>0</v>
      </c>
      <c r="J30" s="21">
        <v>300000</v>
      </c>
      <c r="K30" s="21">
        <v>0</v>
      </c>
      <c r="L30" s="21">
        <v>0</v>
      </c>
      <c r="M30" s="29">
        <v>300000</v>
      </c>
    </row>
    <row r="31" spans="1:13" x14ac:dyDescent="0.25">
      <c r="A31" s="587"/>
      <c r="B31" s="589"/>
      <c r="C31" s="30" t="str">
        <f>+C25&amp;" Total"</f>
        <v>1.1.3 Language Services Total</v>
      </c>
      <c r="D31" s="31"/>
      <c r="E31" s="32"/>
      <c r="F31" s="33"/>
      <c r="G31" s="34">
        <v>7</v>
      </c>
      <c r="H31" s="39">
        <v>754677.04899157013</v>
      </c>
      <c r="I31" s="39">
        <v>61040</v>
      </c>
      <c r="J31" s="39">
        <v>3674000</v>
      </c>
      <c r="K31" s="39">
        <v>71400</v>
      </c>
      <c r="L31" s="39">
        <v>0</v>
      </c>
      <c r="M31" s="39">
        <v>4561117.0489915702</v>
      </c>
    </row>
    <row r="32" spans="1:13" ht="15.75" thickBot="1" x14ac:dyDescent="0.3">
      <c r="A32" s="587"/>
      <c r="B32" s="40" t="s">
        <v>66</v>
      </c>
      <c r="C32" s="41"/>
      <c r="D32" s="42"/>
      <c r="E32" s="43"/>
      <c r="F32" s="44"/>
      <c r="G32" s="45">
        <v>26.1</v>
      </c>
      <c r="H32" s="46">
        <v>4072921.4143081848</v>
      </c>
      <c r="I32" s="46">
        <v>395346.33333333331</v>
      </c>
      <c r="J32" s="46">
        <v>4474000</v>
      </c>
      <c r="K32" s="46">
        <v>356985</v>
      </c>
      <c r="L32" s="46">
        <v>0</v>
      </c>
      <c r="M32" s="47">
        <v>9299252.7476415187</v>
      </c>
    </row>
    <row r="33" spans="1:13" x14ac:dyDescent="0.25">
      <c r="A33" s="587"/>
      <c r="B33" s="588" t="s">
        <v>67</v>
      </c>
      <c r="C33" s="593" t="s">
        <v>68</v>
      </c>
      <c r="D33" s="17">
        <v>124668</v>
      </c>
      <c r="E33" s="18" t="s">
        <v>69</v>
      </c>
      <c r="F33" s="19" t="s">
        <v>70</v>
      </c>
      <c r="G33" s="20"/>
      <c r="H33" s="21">
        <v>785357.55378948885</v>
      </c>
      <c r="I33" s="21">
        <v>252850.99999999997</v>
      </c>
      <c r="J33" s="21">
        <v>28272</v>
      </c>
      <c r="K33" s="21">
        <v>198439.96000000002</v>
      </c>
      <c r="L33" s="21">
        <v>0</v>
      </c>
      <c r="M33" s="29">
        <v>1264920.5137894889</v>
      </c>
    </row>
    <row r="34" spans="1:13" x14ac:dyDescent="0.25">
      <c r="A34" s="587"/>
      <c r="B34" s="589"/>
      <c r="C34" s="592"/>
      <c r="D34" s="48">
        <v>124873</v>
      </c>
      <c r="E34" s="49" t="s">
        <v>71</v>
      </c>
      <c r="F34" s="50" t="s">
        <v>72</v>
      </c>
      <c r="G34" s="51"/>
      <c r="H34" s="52">
        <v>478252.152</v>
      </c>
      <c r="I34" s="52">
        <v>116198</v>
      </c>
      <c r="J34" s="52">
        <v>0</v>
      </c>
      <c r="K34" s="52">
        <v>80000</v>
      </c>
      <c r="L34" s="52">
        <v>0</v>
      </c>
      <c r="M34" s="53">
        <v>674450.152</v>
      </c>
    </row>
    <row r="35" spans="1:13" x14ac:dyDescent="0.25">
      <c r="A35" s="587"/>
      <c r="B35" s="589"/>
      <c r="C35" s="592"/>
      <c r="D35" s="17">
        <v>124933</v>
      </c>
      <c r="E35" s="18" t="s">
        <v>73</v>
      </c>
      <c r="F35" s="19" t="s">
        <v>74</v>
      </c>
      <c r="G35" s="20"/>
      <c r="H35" s="21">
        <v>849820.07069724728</v>
      </c>
      <c r="I35" s="21">
        <v>117251.66666666666</v>
      </c>
      <c r="J35" s="21">
        <v>46000</v>
      </c>
      <c r="K35" s="21">
        <v>0</v>
      </c>
      <c r="L35" s="21">
        <v>0</v>
      </c>
      <c r="M35" s="29">
        <v>1013071.7373639139</v>
      </c>
    </row>
    <row r="36" spans="1:13" x14ac:dyDescent="0.25">
      <c r="A36" s="587"/>
      <c r="B36" s="589"/>
      <c r="C36" s="592"/>
      <c r="D36" s="48">
        <v>124934</v>
      </c>
      <c r="E36" s="49" t="s">
        <v>75</v>
      </c>
      <c r="F36" s="50" t="s">
        <v>76</v>
      </c>
      <c r="G36" s="51"/>
      <c r="H36" s="52">
        <v>210733.87781250002</v>
      </c>
      <c r="I36" s="52">
        <v>106506.66666666667</v>
      </c>
      <c r="J36" s="52">
        <v>0</v>
      </c>
      <c r="K36" s="52">
        <v>25000</v>
      </c>
      <c r="L36" s="52">
        <v>0</v>
      </c>
      <c r="M36" s="53">
        <v>342240.54447916668</v>
      </c>
    </row>
    <row r="37" spans="1:13" x14ac:dyDescent="0.25">
      <c r="A37" s="587"/>
      <c r="B37" s="589"/>
      <c r="C37" s="592"/>
      <c r="D37" s="17">
        <v>124937</v>
      </c>
      <c r="E37" s="18" t="s">
        <v>77</v>
      </c>
      <c r="F37" s="19" t="s">
        <v>78</v>
      </c>
      <c r="G37" s="20"/>
      <c r="H37" s="21">
        <v>349457.18400000001</v>
      </c>
      <c r="I37" s="21">
        <v>58012</v>
      </c>
      <c r="J37" s="21">
        <v>40000</v>
      </c>
      <c r="K37" s="21">
        <v>140000</v>
      </c>
      <c r="L37" s="21">
        <v>0</v>
      </c>
      <c r="M37" s="29">
        <v>587469.18400000001</v>
      </c>
    </row>
    <row r="38" spans="1:13" x14ac:dyDescent="0.25">
      <c r="A38" s="587"/>
      <c r="B38" s="589"/>
      <c r="C38" s="592"/>
      <c r="D38" s="48">
        <v>124938</v>
      </c>
      <c r="E38" s="49" t="s">
        <v>79</v>
      </c>
      <c r="F38" s="50" t="s">
        <v>80</v>
      </c>
      <c r="G38" s="51"/>
      <c r="H38" s="52">
        <v>559471.93320946826</v>
      </c>
      <c r="I38" s="52">
        <v>109208.33333333333</v>
      </c>
      <c r="J38" s="52">
        <v>0</v>
      </c>
      <c r="K38" s="52">
        <v>0</v>
      </c>
      <c r="L38" s="52">
        <v>0</v>
      </c>
      <c r="M38" s="53">
        <v>668680.26654280163</v>
      </c>
    </row>
    <row r="39" spans="1:13" x14ac:dyDescent="0.25">
      <c r="A39" s="587"/>
      <c r="B39" s="589"/>
      <c r="C39" s="592"/>
      <c r="D39" s="17">
        <v>124940</v>
      </c>
      <c r="E39" s="18" t="s">
        <v>81</v>
      </c>
      <c r="F39" s="19" t="s">
        <v>82</v>
      </c>
      <c r="G39" s="20"/>
      <c r="H39" s="21">
        <v>299499.14072153997</v>
      </c>
      <c r="I39" s="21">
        <v>39303.333333333328</v>
      </c>
      <c r="J39" s="21">
        <v>6000</v>
      </c>
      <c r="K39" s="21">
        <v>18000</v>
      </c>
      <c r="L39" s="21">
        <v>0</v>
      </c>
      <c r="M39" s="29">
        <v>362802.47405487328</v>
      </c>
    </row>
    <row r="40" spans="1:13" x14ac:dyDescent="0.25">
      <c r="A40" s="587"/>
      <c r="B40" s="589"/>
      <c r="C40" s="592"/>
      <c r="D40" s="48">
        <v>124941</v>
      </c>
      <c r="E40" s="49" t="s">
        <v>83</v>
      </c>
      <c r="F40" s="50" t="s">
        <v>84</v>
      </c>
      <c r="G40" s="51"/>
      <c r="H40" s="52">
        <v>178654.08955908541</v>
      </c>
      <c r="I40" s="52">
        <v>57295</v>
      </c>
      <c r="J40" s="52">
        <v>36500</v>
      </c>
      <c r="K40" s="52">
        <v>0</v>
      </c>
      <c r="L40" s="52">
        <v>0</v>
      </c>
      <c r="M40" s="53">
        <v>272449.08955908543</v>
      </c>
    </row>
    <row r="41" spans="1:13" x14ac:dyDescent="0.25">
      <c r="A41" s="587"/>
      <c r="B41" s="589"/>
      <c r="C41" s="592"/>
      <c r="D41" s="17">
        <v>124945</v>
      </c>
      <c r="E41" s="18" t="s">
        <v>85</v>
      </c>
      <c r="F41" s="19" t="s">
        <v>86</v>
      </c>
      <c r="G41" s="20"/>
      <c r="H41" s="21">
        <v>311682.08235632256</v>
      </c>
      <c r="I41" s="21">
        <v>0</v>
      </c>
      <c r="J41" s="21">
        <v>0</v>
      </c>
      <c r="K41" s="21">
        <v>0</v>
      </c>
      <c r="L41" s="21">
        <v>0</v>
      </c>
      <c r="M41" s="29">
        <v>311682.08235632256</v>
      </c>
    </row>
    <row r="42" spans="1:13" x14ac:dyDescent="0.25">
      <c r="A42" s="587"/>
      <c r="B42" s="589"/>
      <c r="C42" s="592"/>
      <c r="D42" s="48">
        <v>124946</v>
      </c>
      <c r="E42" s="49" t="s">
        <v>87</v>
      </c>
      <c r="F42" s="50" t="s">
        <v>88</v>
      </c>
      <c r="G42" s="51"/>
      <c r="H42" s="52">
        <v>445652.82968053001</v>
      </c>
      <c r="I42" s="52">
        <v>57867.333333333328</v>
      </c>
      <c r="J42" s="52">
        <v>0</v>
      </c>
      <c r="K42" s="52">
        <v>190000</v>
      </c>
      <c r="L42" s="52">
        <v>0</v>
      </c>
      <c r="M42" s="53">
        <v>693520.16301386338</v>
      </c>
    </row>
    <row r="43" spans="1:13" x14ac:dyDescent="0.25">
      <c r="A43" s="587"/>
      <c r="B43" s="589"/>
      <c r="C43" s="592"/>
      <c r="D43" s="17">
        <v>124948</v>
      </c>
      <c r="E43" s="18" t="s">
        <v>89</v>
      </c>
      <c r="F43" s="19" t="s">
        <v>90</v>
      </c>
      <c r="G43" s="20"/>
      <c r="H43" s="21">
        <v>388879.58330621466</v>
      </c>
      <c r="I43" s="21">
        <v>0</v>
      </c>
      <c r="J43" s="21">
        <v>30000</v>
      </c>
      <c r="K43" s="21">
        <v>0</v>
      </c>
      <c r="L43" s="21">
        <v>0</v>
      </c>
      <c r="M43" s="29">
        <v>418879.58330621466</v>
      </c>
    </row>
    <row r="44" spans="1:13" x14ac:dyDescent="0.25">
      <c r="A44" s="587"/>
      <c r="B44" s="589"/>
      <c r="C44" s="592"/>
      <c r="D44" s="48">
        <v>124949</v>
      </c>
      <c r="E44" s="49" t="s">
        <v>91</v>
      </c>
      <c r="F44" s="50" t="s">
        <v>92</v>
      </c>
      <c r="G44" s="51"/>
      <c r="H44" s="52">
        <v>258960.46291403996</v>
      </c>
      <c r="I44" s="52">
        <v>110368</v>
      </c>
      <c r="J44" s="52">
        <v>55000</v>
      </c>
      <c r="K44" s="52">
        <v>10000</v>
      </c>
      <c r="L44" s="52">
        <v>0</v>
      </c>
      <c r="M44" s="53">
        <v>434328.46291403996</v>
      </c>
    </row>
    <row r="45" spans="1:13" x14ac:dyDescent="0.25">
      <c r="A45" s="587"/>
      <c r="B45" s="589"/>
      <c r="C45" s="592"/>
      <c r="D45" s="17">
        <v>124950</v>
      </c>
      <c r="E45" s="18" t="s">
        <v>93</v>
      </c>
      <c r="F45" s="19" t="s">
        <v>94</v>
      </c>
      <c r="G45" s="20"/>
      <c r="H45" s="21">
        <v>47250</v>
      </c>
      <c r="I45" s="21">
        <v>39500</v>
      </c>
      <c r="J45" s="21">
        <v>0</v>
      </c>
      <c r="K45" s="21">
        <v>0</v>
      </c>
      <c r="L45" s="21">
        <v>0</v>
      </c>
      <c r="M45" s="29">
        <v>86750</v>
      </c>
    </row>
    <row r="46" spans="1:13" x14ac:dyDescent="0.25">
      <c r="A46" s="587"/>
      <c r="B46" s="589"/>
      <c r="C46" s="592"/>
      <c r="D46" s="48">
        <v>124951</v>
      </c>
      <c r="E46" s="49" t="s">
        <v>95</v>
      </c>
      <c r="F46" s="50" t="s">
        <v>96</v>
      </c>
      <c r="G46" s="51"/>
      <c r="H46" s="52">
        <v>59551.363186361807</v>
      </c>
      <c r="I46" s="52">
        <v>18280</v>
      </c>
      <c r="J46" s="52">
        <v>20000</v>
      </c>
      <c r="K46" s="52">
        <v>0</v>
      </c>
      <c r="L46" s="52">
        <v>0</v>
      </c>
      <c r="M46" s="53">
        <v>97831.363186361807</v>
      </c>
    </row>
    <row r="47" spans="1:13" x14ac:dyDescent="0.25">
      <c r="A47" s="587"/>
      <c r="B47" s="589"/>
      <c r="C47" s="592"/>
      <c r="D47" s="17">
        <v>124952</v>
      </c>
      <c r="E47" s="18" t="s">
        <v>97</v>
      </c>
      <c r="F47" s="19" t="s">
        <v>98</v>
      </c>
      <c r="G47" s="20"/>
      <c r="H47" s="21">
        <v>226607.89199999993</v>
      </c>
      <c r="I47" s="21">
        <v>0</v>
      </c>
      <c r="J47" s="21">
        <v>20000</v>
      </c>
      <c r="K47" s="21">
        <v>110000</v>
      </c>
      <c r="L47" s="21">
        <v>0</v>
      </c>
      <c r="M47" s="29">
        <v>356607.89199999993</v>
      </c>
    </row>
    <row r="48" spans="1:13" x14ac:dyDescent="0.25">
      <c r="A48" s="587"/>
      <c r="B48" s="589"/>
      <c r="C48" s="592"/>
      <c r="D48" s="48">
        <v>124954</v>
      </c>
      <c r="E48" s="49" t="s">
        <v>99</v>
      </c>
      <c r="F48" s="50" t="s">
        <v>100</v>
      </c>
      <c r="G48" s="51"/>
      <c r="H48" s="52">
        <v>54494.625937499994</v>
      </c>
      <c r="I48" s="52">
        <v>0</v>
      </c>
      <c r="J48" s="52">
        <v>0</v>
      </c>
      <c r="K48" s="52">
        <v>0</v>
      </c>
      <c r="L48" s="52">
        <v>0</v>
      </c>
      <c r="M48" s="53">
        <v>54494.625937499994</v>
      </c>
    </row>
    <row r="49" spans="1:13" x14ac:dyDescent="0.25">
      <c r="A49" s="587"/>
      <c r="B49" s="589"/>
      <c r="C49" s="592"/>
      <c r="D49" s="17">
        <v>125242</v>
      </c>
      <c r="E49" s="18" t="s">
        <v>101</v>
      </c>
      <c r="F49" s="19" t="s">
        <v>102</v>
      </c>
      <c r="G49" s="20"/>
      <c r="H49" s="21">
        <v>56805.84</v>
      </c>
      <c r="I49" s="21">
        <v>21000</v>
      </c>
      <c r="J49" s="21">
        <v>85000</v>
      </c>
      <c r="K49" s="21">
        <v>0</v>
      </c>
      <c r="L49" s="21">
        <v>0</v>
      </c>
      <c r="M49" s="29">
        <v>162805.84</v>
      </c>
    </row>
    <row r="50" spans="1:13" ht="30" x14ac:dyDescent="0.25">
      <c r="A50" s="587"/>
      <c r="B50" s="589"/>
      <c r="C50" s="592"/>
      <c r="D50" s="48">
        <v>128307</v>
      </c>
      <c r="E50" s="49" t="s">
        <v>103</v>
      </c>
      <c r="F50" s="50" t="s">
        <v>104</v>
      </c>
      <c r="G50" s="51"/>
      <c r="H50" s="52">
        <v>0</v>
      </c>
      <c r="I50" s="52">
        <v>152148</v>
      </c>
      <c r="J50" s="52">
        <v>400000</v>
      </c>
      <c r="K50" s="52">
        <v>0</v>
      </c>
      <c r="L50" s="52">
        <v>0</v>
      </c>
      <c r="M50" s="53">
        <v>552148</v>
      </c>
    </row>
    <row r="51" spans="1:13" x14ac:dyDescent="0.25">
      <c r="A51" s="587"/>
      <c r="B51" s="589"/>
      <c r="C51" s="30" t="str">
        <f>+C33&amp;" Total"</f>
        <v>1.2.1 Engage Stakeholders Regionally Total</v>
      </c>
      <c r="D51" s="31"/>
      <c r="E51" s="32"/>
      <c r="F51" s="33"/>
      <c r="G51" s="34">
        <v>30.5</v>
      </c>
      <c r="H51" s="39">
        <v>5561130.6811702987</v>
      </c>
      <c r="I51" s="39">
        <v>1255789.3333333335</v>
      </c>
      <c r="J51" s="39">
        <v>766772</v>
      </c>
      <c r="K51" s="39">
        <v>771439.96</v>
      </c>
      <c r="L51" s="39">
        <v>0</v>
      </c>
      <c r="M51" s="54">
        <v>8355131.9745036326</v>
      </c>
    </row>
    <row r="52" spans="1:13" x14ac:dyDescent="0.25">
      <c r="A52" s="587"/>
      <c r="B52" s="589"/>
      <c r="C52" s="592" t="s">
        <v>105</v>
      </c>
      <c r="D52" s="6">
        <v>111814</v>
      </c>
      <c r="E52" s="24" t="s">
        <v>106</v>
      </c>
      <c r="F52" s="25" t="s">
        <v>107</v>
      </c>
      <c r="G52" s="26"/>
      <c r="H52" s="27">
        <v>172642.31305164381</v>
      </c>
      <c r="I52" s="27">
        <v>0</v>
      </c>
      <c r="J52" s="27">
        <v>0</v>
      </c>
      <c r="K52" s="27">
        <v>0</v>
      </c>
      <c r="L52" s="27">
        <v>0</v>
      </c>
      <c r="M52" s="28">
        <v>172642.31305164381</v>
      </c>
    </row>
    <row r="53" spans="1:13" x14ac:dyDescent="0.25">
      <c r="A53" s="587"/>
      <c r="B53" s="589"/>
      <c r="C53" s="592"/>
      <c r="D53" s="17">
        <v>124306</v>
      </c>
      <c r="E53" s="18" t="s">
        <v>108</v>
      </c>
      <c r="F53" s="18" t="s">
        <v>109</v>
      </c>
      <c r="G53" s="20"/>
      <c r="H53" s="21">
        <v>417375</v>
      </c>
      <c r="I53" s="21">
        <v>108467</v>
      </c>
      <c r="J53" s="21">
        <v>33000</v>
      </c>
      <c r="K53" s="21">
        <v>65800</v>
      </c>
      <c r="L53" s="21">
        <v>0</v>
      </c>
      <c r="M53" s="29">
        <v>624642</v>
      </c>
    </row>
    <row r="54" spans="1:13" ht="30" x14ac:dyDescent="0.25">
      <c r="A54" s="587"/>
      <c r="B54" s="589"/>
      <c r="C54" s="592"/>
      <c r="D54" s="6">
        <v>124307</v>
      </c>
      <c r="E54" s="24" t="s">
        <v>110</v>
      </c>
      <c r="F54" s="24" t="s">
        <v>111</v>
      </c>
      <c r="G54" s="26"/>
      <c r="H54" s="27">
        <v>420061.49345471006</v>
      </c>
      <c r="I54" s="27">
        <v>0</v>
      </c>
      <c r="J54" s="27">
        <v>63300</v>
      </c>
      <c r="K54" s="27">
        <v>0</v>
      </c>
      <c r="L54" s="27">
        <v>0</v>
      </c>
      <c r="M54" s="28">
        <v>483361.49345471006</v>
      </c>
    </row>
    <row r="55" spans="1:13" ht="30" x14ac:dyDescent="0.25">
      <c r="A55" s="587"/>
      <c r="B55" s="589"/>
      <c r="C55" s="592"/>
      <c r="D55" s="17">
        <v>124308</v>
      </c>
      <c r="E55" s="18" t="s">
        <v>112</v>
      </c>
      <c r="F55" s="18" t="s">
        <v>113</v>
      </c>
      <c r="G55" s="20"/>
      <c r="H55" s="21">
        <v>271127.63837499998</v>
      </c>
      <c r="I55" s="21">
        <v>0</v>
      </c>
      <c r="J55" s="21">
        <v>127000</v>
      </c>
      <c r="K55" s="21">
        <v>0</v>
      </c>
      <c r="L55" s="21">
        <v>0</v>
      </c>
      <c r="M55" s="29">
        <v>398127.63837499998</v>
      </c>
    </row>
    <row r="56" spans="1:13" x14ac:dyDescent="0.25">
      <c r="A56" s="587"/>
      <c r="B56" s="589"/>
      <c r="C56" s="30" t="str">
        <f>+C52&amp;" Total"</f>
        <v>1.2.2 Broadcast and Engage with Global Stakeholders Total</v>
      </c>
      <c r="D56" s="31"/>
      <c r="E56" s="32"/>
      <c r="F56" s="33"/>
      <c r="G56" s="34">
        <v>5.75</v>
      </c>
      <c r="H56" s="39">
        <v>1281206.444881354</v>
      </c>
      <c r="I56" s="39">
        <v>108467</v>
      </c>
      <c r="J56" s="39">
        <v>223300</v>
      </c>
      <c r="K56" s="39">
        <v>65800</v>
      </c>
      <c r="L56" s="39">
        <v>0</v>
      </c>
      <c r="M56" s="54">
        <v>1678773.444881354</v>
      </c>
    </row>
    <row r="57" spans="1:13" ht="15.75" thickBot="1" x14ac:dyDescent="0.3">
      <c r="A57" s="587"/>
      <c r="B57" s="40" t="str">
        <f>+B33&amp;" Total"</f>
        <v>1.2 Bring ICANN to the world by creating a balanced and proactive approach to regional engagement with stakeholders Total</v>
      </c>
      <c r="C57" s="41"/>
      <c r="D57" s="42"/>
      <c r="E57" s="43"/>
      <c r="F57" s="44"/>
      <c r="G57" s="45">
        <v>36.25</v>
      </c>
      <c r="H57" s="46">
        <v>6842337.1260516532</v>
      </c>
      <c r="I57" s="46">
        <v>1364256.3333333335</v>
      </c>
      <c r="J57" s="46">
        <v>990072</v>
      </c>
      <c r="K57" s="46">
        <v>837239.96</v>
      </c>
      <c r="L57" s="46">
        <v>0</v>
      </c>
      <c r="M57" s="47">
        <v>10033905.419384986</v>
      </c>
    </row>
    <row r="58" spans="1:13" ht="30" x14ac:dyDescent="0.25">
      <c r="A58" s="587"/>
      <c r="B58" s="588" t="s">
        <v>114</v>
      </c>
      <c r="C58" s="593" t="s">
        <v>115</v>
      </c>
      <c r="D58" s="6">
        <v>10957</v>
      </c>
      <c r="E58" s="24" t="s">
        <v>116</v>
      </c>
      <c r="F58" s="25" t="s">
        <v>117</v>
      </c>
      <c r="G58" s="55"/>
      <c r="H58" s="56">
        <v>0</v>
      </c>
      <c r="I58" s="56">
        <v>0</v>
      </c>
      <c r="J58" s="56">
        <v>0</v>
      </c>
      <c r="K58" s="56">
        <v>0</v>
      </c>
      <c r="L58" s="56">
        <v>0</v>
      </c>
      <c r="M58" s="57">
        <v>0</v>
      </c>
    </row>
    <row r="59" spans="1:13" ht="120" x14ac:dyDescent="0.25">
      <c r="A59" s="587"/>
      <c r="B59" s="589"/>
      <c r="C59" s="592"/>
      <c r="D59" s="17">
        <v>10966</v>
      </c>
      <c r="E59" s="18" t="s">
        <v>118</v>
      </c>
      <c r="F59" s="19" t="s">
        <v>119</v>
      </c>
      <c r="G59" s="20"/>
      <c r="H59" s="21">
        <v>0</v>
      </c>
      <c r="I59" s="21">
        <v>0</v>
      </c>
      <c r="J59" s="21">
        <v>0</v>
      </c>
      <c r="K59" s="21">
        <v>0</v>
      </c>
      <c r="L59" s="21">
        <v>0</v>
      </c>
      <c r="M59" s="29">
        <v>0</v>
      </c>
    </row>
    <row r="60" spans="1:13" x14ac:dyDescent="0.25">
      <c r="A60" s="587"/>
      <c r="B60" s="589"/>
      <c r="C60" s="592"/>
      <c r="D60" s="6">
        <v>19908</v>
      </c>
      <c r="E60" s="24" t="s">
        <v>120</v>
      </c>
      <c r="F60" s="25" t="s">
        <v>121</v>
      </c>
      <c r="G60" s="26"/>
      <c r="H60" s="27">
        <v>0</v>
      </c>
      <c r="I60" s="27">
        <v>0</v>
      </c>
      <c r="J60" s="27">
        <v>0</v>
      </c>
      <c r="K60" s="27">
        <v>0</v>
      </c>
      <c r="L60" s="27">
        <v>0</v>
      </c>
      <c r="M60" s="28">
        <v>0</v>
      </c>
    </row>
    <row r="61" spans="1:13" ht="105" x14ac:dyDescent="0.25">
      <c r="A61" s="587"/>
      <c r="B61" s="589"/>
      <c r="C61" s="592"/>
      <c r="D61" s="17">
        <v>19955</v>
      </c>
      <c r="E61" s="18" t="s">
        <v>122</v>
      </c>
      <c r="F61" s="19" t="s">
        <v>123</v>
      </c>
      <c r="G61" s="20"/>
      <c r="H61" s="21">
        <v>0</v>
      </c>
      <c r="I61" s="21">
        <v>0</v>
      </c>
      <c r="J61" s="21">
        <v>0</v>
      </c>
      <c r="K61" s="21">
        <v>0</v>
      </c>
      <c r="L61" s="21">
        <v>0</v>
      </c>
      <c r="M61" s="29">
        <v>0</v>
      </c>
    </row>
    <row r="62" spans="1:13" ht="75" x14ac:dyDescent="0.25">
      <c r="A62" s="587"/>
      <c r="B62" s="589"/>
      <c r="C62" s="592"/>
      <c r="D62" s="6">
        <v>19957</v>
      </c>
      <c r="E62" s="24" t="s">
        <v>124</v>
      </c>
      <c r="F62" s="25" t="s">
        <v>125</v>
      </c>
      <c r="G62" s="26"/>
      <c r="H62" s="27">
        <v>0</v>
      </c>
      <c r="I62" s="27">
        <v>0</v>
      </c>
      <c r="J62" s="27">
        <v>0</v>
      </c>
      <c r="K62" s="27">
        <v>0</v>
      </c>
      <c r="L62" s="27">
        <v>0</v>
      </c>
      <c r="M62" s="28">
        <v>0</v>
      </c>
    </row>
    <row r="63" spans="1:13" ht="210" x14ac:dyDescent="0.25">
      <c r="A63" s="587"/>
      <c r="B63" s="589"/>
      <c r="C63" s="592"/>
      <c r="D63" s="17">
        <v>19958</v>
      </c>
      <c r="E63" s="18" t="s">
        <v>126</v>
      </c>
      <c r="F63" s="19" t="s">
        <v>127</v>
      </c>
      <c r="G63" s="20"/>
      <c r="H63" s="21">
        <v>0</v>
      </c>
      <c r="I63" s="21">
        <v>0</v>
      </c>
      <c r="J63" s="21">
        <v>0</v>
      </c>
      <c r="K63" s="21">
        <v>0</v>
      </c>
      <c r="L63" s="21">
        <v>0</v>
      </c>
      <c r="M63" s="29">
        <v>0</v>
      </c>
    </row>
    <row r="64" spans="1:13" ht="225" x14ac:dyDescent="0.25">
      <c r="A64" s="587"/>
      <c r="B64" s="589"/>
      <c r="C64" s="592"/>
      <c r="D64" s="6">
        <v>19961</v>
      </c>
      <c r="E64" s="24" t="s">
        <v>128</v>
      </c>
      <c r="F64" s="25" t="s">
        <v>129</v>
      </c>
      <c r="G64" s="26"/>
      <c r="H64" s="27">
        <v>0</v>
      </c>
      <c r="I64" s="27">
        <v>0</v>
      </c>
      <c r="J64" s="27">
        <v>0</v>
      </c>
      <c r="K64" s="27">
        <v>0</v>
      </c>
      <c r="L64" s="27">
        <v>0</v>
      </c>
      <c r="M64" s="28">
        <v>0</v>
      </c>
    </row>
    <row r="65" spans="1:13" ht="150" x14ac:dyDescent="0.25">
      <c r="A65" s="587"/>
      <c r="B65" s="589"/>
      <c r="C65" s="592"/>
      <c r="D65" s="17">
        <v>20184</v>
      </c>
      <c r="E65" s="18" t="s">
        <v>130</v>
      </c>
      <c r="F65" s="19" t="s">
        <v>131</v>
      </c>
      <c r="G65" s="20"/>
      <c r="H65" s="21">
        <v>0</v>
      </c>
      <c r="I65" s="21">
        <v>0</v>
      </c>
      <c r="J65" s="21">
        <v>0</v>
      </c>
      <c r="K65" s="21">
        <v>0</v>
      </c>
      <c r="L65" s="21">
        <v>0</v>
      </c>
      <c r="M65" s="29">
        <v>0</v>
      </c>
    </row>
    <row r="66" spans="1:13" ht="75" x14ac:dyDescent="0.25">
      <c r="A66" s="587"/>
      <c r="B66" s="589"/>
      <c r="C66" s="592"/>
      <c r="D66" s="6">
        <v>25916</v>
      </c>
      <c r="E66" s="24" t="s">
        <v>132</v>
      </c>
      <c r="F66" s="25" t="s">
        <v>133</v>
      </c>
      <c r="G66" s="26"/>
      <c r="H66" s="27">
        <v>0</v>
      </c>
      <c r="I66" s="27">
        <v>0</v>
      </c>
      <c r="J66" s="27">
        <v>0</v>
      </c>
      <c r="K66" s="27">
        <v>0</v>
      </c>
      <c r="L66" s="27">
        <v>0</v>
      </c>
      <c r="M66" s="28">
        <v>0</v>
      </c>
    </row>
    <row r="67" spans="1:13" ht="90" x14ac:dyDescent="0.25">
      <c r="A67" s="587"/>
      <c r="B67" s="589"/>
      <c r="C67" s="592"/>
      <c r="D67" s="17">
        <v>27652</v>
      </c>
      <c r="E67" s="18" t="s">
        <v>134</v>
      </c>
      <c r="F67" s="19" t="s">
        <v>135</v>
      </c>
      <c r="G67" s="20"/>
      <c r="H67" s="21">
        <v>0</v>
      </c>
      <c r="I67" s="21">
        <v>0</v>
      </c>
      <c r="J67" s="21">
        <v>0</v>
      </c>
      <c r="K67" s="21">
        <v>0</v>
      </c>
      <c r="L67" s="21">
        <v>0</v>
      </c>
      <c r="M67" s="29">
        <v>0</v>
      </c>
    </row>
    <row r="68" spans="1:13" ht="30" x14ac:dyDescent="0.25">
      <c r="A68" s="587"/>
      <c r="B68" s="589"/>
      <c r="C68" s="592"/>
      <c r="D68" s="6">
        <v>30250</v>
      </c>
      <c r="E68" s="24" t="s">
        <v>136</v>
      </c>
      <c r="F68" s="25" t="s">
        <v>137</v>
      </c>
      <c r="G68" s="26"/>
      <c r="H68" s="27">
        <v>0</v>
      </c>
      <c r="I68" s="27">
        <v>0</v>
      </c>
      <c r="J68" s="27">
        <v>0</v>
      </c>
      <c r="K68" s="27">
        <v>0</v>
      </c>
      <c r="L68" s="27">
        <v>0</v>
      </c>
      <c r="M68" s="28">
        <v>0</v>
      </c>
    </row>
    <row r="69" spans="1:13" ht="90" x14ac:dyDescent="0.25">
      <c r="A69" s="587"/>
      <c r="B69" s="589"/>
      <c r="C69" s="592"/>
      <c r="D69" s="17">
        <v>31423</v>
      </c>
      <c r="E69" s="18" t="s">
        <v>138</v>
      </c>
      <c r="F69" s="19" t="s">
        <v>139</v>
      </c>
      <c r="G69" s="20"/>
      <c r="H69" s="21">
        <v>0</v>
      </c>
      <c r="I69" s="21">
        <v>0</v>
      </c>
      <c r="J69" s="21">
        <v>0</v>
      </c>
      <c r="K69" s="21">
        <v>0</v>
      </c>
      <c r="L69" s="21">
        <v>0</v>
      </c>
      <c r="M69" s="29">
        <v>0</v>
      </c>
    </row>
    <row r="70" spans="1:13" x14ac:dyDescent="0.25">
      <c r="A70" s="587"/>
      <c r="B70" s="589"/>
      <c r="C70" s="592"/>
      <c r="D70" s="6">
        <v>31438</v>
      </c>
      <c r="E70" s="24" t="s">
        <v>140</v>
      </c>
      <c r="F70" s="25" t="s">
        <v>141</v>
      </c>
      <c r="G70" s="26"/>
      <c r="H70" s="27">
        <v>0</v>
      </c>
      <c r="I70" s="27">
        <v>0</v>
      </c>
      <c r="J70" s="27">
        <v>36000</v>
      </c>
      <c r="K70" s="27">
        <v>0</v>
      </c>
      <c r="L70" s="27">
        <v>0</v>
      </c>
      <c r="M70" s="28">
        <v>36000</v>
      </c>
    </row>
    <row r="71" spans="1:13" ht="75" x14ac:dyDescent="0.25">
      <c r="A71" s="587"/>
      <c r="B71" s="589"/>
      <c r="C71" s="592"/>
      <c r="D71" s="17">
        <v>31559</v>
      </c>
      <c r="E71" s="18" t="s">
        <v>142</v>
      </c>
      <c r="F71" s="19" t="s">
        <v>143</v>
      </c>
      <c r="G71" s="20"/>
      <c r="H71" s="21">
        <v>0</v>
      </c>
      <c r="I71" s="21">
        <v>0</v>
      </c>
      <c r="J71" s="21">
        <v>0</v>
      </c>
      <c r="K71" s="21">
        <v>0</v>
      </c>
      <c r="L71" s="21">
        <v>0</v>
      </c>
      <c r="M71" s="29">
        <v>0</v>
      </c>
    </row>
    <row r="72" spans="1:13" x14ac:dyDescent="0.25">
      <c r="A72" s="587"/>
      <c r="B72" s="589"/>
      <c r="C72" s="592"/>
      <c r="D72" s="6">
        <v>31573</v>
      </c>
      <c r="E72" s="24" t="s">
        <v>144</v>
      </c>
      <c r="F72" s="25" t="s">
        <v>145</v>
      </c>
      <c r="G72" s="26"/>
      <c r="H72" s="27">
        <v>0</v>
      </c>
      <c r="I72" s="27">
        <v>0</v>
      </c>
      <c r="J72" s="27">
        <v>0</v>
      </c>
      <c r="K72" s="27">
        <v>0</v>
      </c>
      <c r="L72" s="27">
        <v>0</v>
      </c>
      <c r="M72" s="28">
        <v>0</v>
      </c>
    </row>
    <row r="73" spans="1:13" ht="45" x14ac:dyDescent="0.25">
      <c r="A73" s="587"/>
      <c r="B73" s="589"/>
      <c r="C73" s="592"/>
      <c r="D73" s="17">
        <v>124340</v>
      </c>
      <c r="E73" s="18" t="s">
        <v>146</v>
      </c>
      <c r="F73" s="19" t="s">
        <v>147</v>
      </c>
      <c r="G73" s="20"/>
      <c r="H73" s="21">
        <v>0</v>
      </c>
      <c r="I73" s="21">
        <v>0</v>
      </c>
      <c r="J73" s="21">
        <v>0</v>
      </c>
      <c r="K73" s="21">
        <v>0</v>
      </c>
      <c r="L73" s="21">
        <v>0</v>
      </c>
      <c r="M73" s="29">
        <v>0</v>
      </c>
    </row>
    <row r="74" spans="1:13" ht="45" x14ac:dyDescent="0.25">
      <c r="A74" s="587"/>
      <c r="B74" s="589"/>
      <c r="C74" s="592"/>
      <c r="D74" s="6">
        <v>124342</v>
      </c>
      <c r="E74" s="24" t="s">
        <v>148</v>
      </c>
      <c r="F74" s="25" t="s">
        <v>149</v>
      </c>
      <c r="G74" s="26"/>
      <c r="H74" s="27">
        <v>289845.01129915699</v>
      </c>
      <c r="I74" s="27">
        <v>15969.666666666668</v>
      </c>
      <c r="J74" s="27">
        <v>0</v>
      </c>
      <c r="K74" s="27">
        <v>0</v>
      </c>
      <c r="L74" s="27">
        <v>0</v>
      </c>
      <c r="M74" s="28">
        <v>305814.67796582368</v>
      </c>
    </row>
    <row r="75" spans="1:13" ht="30" x14ac:dyDescent="0.25">
      <c r="A75" s="587"/>
      <c r="B75" s="589"/>
      <c r="C75" s="592"/>
      <c r="D75" s="17">
        <v>124402</v>
      </c>
      <c r="E75" s="18" t="s">
        <v>150</v>
      </c>
      <c r="F75" s="19" t="s">
        <v>151</v>
      </c>
      <c r="G75" s="20"/>
      <c r="H75" s="21">
        <v>1122569.1032800514</v>
      </c>
      <c r="I75" s="21">
        <v>2792.333333333333</v>
      </c>
      <c r="J75" s="21">
        <v>85204</v>
      </c>
      <c r="K75" s="21">
        <v>0</v>
      </c>
      <c r="L75" s="21">
        <v>0</v>
      </c>
      <c r="M75" s="29">
        <v>1210565.4366133846</v>
      </c>
    </row>
    <row r="76" spans="1:13" x14ac:dyDescent="0.25">
      <c r="A76" s="587"/>
      <c r="B76" s="589"/>
      <c r="C76" s="592"/>
      <c r="D76" s="6">
        <v>124426</v>
      </c>
      <c r="E76" s="24" t="s">
        <v>152</v>
      </c>
      <c r="F76" s="25" t="s">
        <v>153</v>
      </c>
      <c r="G76" s="26"/>
      <c r="H76" s="27">
        <v>603227.73648109799</v>
      </c>
      <c r="I76" s="27">
        <v>1492</v>
      </c>
      <c r="J76" s="27">
        <v>0</v>
      </c>
      <c r="K76" s="27">
        <v>0</v>
      </c>
      <c r="L76" s="27">
        <v>0</v>
      </c>
      <c r="M76" s="28">
        <v>604719.73648109799</v>
      </c>
    </row>
    <row r="77" spans="1:13" ht="60" x14ac:dyDescent="0.25">
      <c r="A77" s="587"/>
      <c r="B77" s="589"/>
      <c r="C77" s="592"/>
      <c r="D77" s="17">
        <v>124483</v>
      </c>
      <c r="E77" s="18" t="s">
        <v>154</v>
      </c>
      <c r="F77" s="19" t="s">
        <v>155</v>
      </c>
      <c r="G77" s="20"/>
      <c r="H77" s="21">
        <v>960195.70279865758</v>
      </c>
      <c r="I77" s="21">
        <v>123996.33333333333</v>
      </c>
      <c r="J77" s="21">
        <v>0</v>
      </c>
      <c r="K77" s="21">
        <v>0</v>
      </c>
      <c r="L77" s="21">
        <v>0</v>
      </c>
      <c r="M77" s="29">
        <v>1084192.0361319908</v>
      </c>
    </row>
    <row r="78" spans="1:13" ht="45" x14ac:dyDescent="0.25">
      <c r="A78" s="587"/>
      <c r="B78" s="589"/>
      <c r="C78" s="592"/>
      <c r="D78" s="6">
        <v>124511</v>
      </c>
      <c r="E78" s="24" t="s">
        <v>156</v>
      </c>
      <c r="F78" s="25" t="s">
        <v>157</v>
      </c>
      <c r="G78" s="26"/>
      <c r="H78" s="27">
        <v>0</v>
      </c>
      <c r="I78" s="27">
        <v>0</v>
      </c>
      <c r="J78" s="27">
        <v>0</v>
      </c>
      <c r="K78" s="27">
        <v>0</v>
      </c>
      <c r="L78" s="27">
        <v>0</v>
      </c>
      <c r="M78" s="28">
        <v>0</v>
      </c>
    </row>
    <row r="79" spans="1:13" ht="45" x14ac:dyDescent="0.25">
      <c r="A79" s="587"/>
      <c r="B79" s="589"/>
      <c r="C79" s="592"/>
      <c r="D79" s="17">
        <v>124535</v>
      </c>
      <c r="E79" s="18" t="s">
        <v>158</v>
      </c>
      <c r="F79" s="19" t="s">
        <v>159</v>
      </c>
      <c r="G79" s="20"/>
      <c r="H79" s="21">
        <v>0</v>
      </c>
      <c r="I79" s="21">
        <v>0</v>
      </c>
      <c r="J79" s="21">
        <v>0</v>
      </c>
      <c r="K79" s="21">
        <v>0</v>
      </c>
      <c r="L79" s="21">
        <v>0</v>
      </c>
      <c r="M79" s="29">
        <v>0</v>
      </c>
    </row>
    <row r="80" spans="1:13" x14ac:dyDescent="0.25">
      <c r="A80" s="587"/>
      <c r="B80" s="589"/>
      <c r="C80" s="592"/>
      <c r="D80" s="6">
        <v>124617</v>
      </c>
      <c r="E80" s="24" t="s">
        <v>160</v>
      </c>
      <c r="F80" s="25" t="s">
        <v>161</v>
      </c>
      <c r="G80" s="26"/>
      <c r="H80" s="27">
        <v>0</v>
      </c>
      <c r="I80" s="27">
        <v>0</v>
      </c>
      <c r="J80" s="27">
        <v>0</v>
      </c>
      <c r="K80" s="27">
        <v>0</v>
      </c>
      <c r="L80" s="27">
        <v>0</v>
      </c>
      <c r="M80" s="28">
        <v>0</v>
      </c>
    </row>
    <row r="81" spans="1:13" x14ac:dyDescent="0.25">
      <c r="A81" s="587"/>
      <c r="B81" s="589"/>
      <c r="C81" s="592"/>
      <c r="D81" s="17">
        <v>124638</v>
      </c>
      <c r="E81" s="18" t="s">
        <v>162</v>
      </c>
      <c r="F81" s="19" t="s">
        <v>163</v>
      </c>
      <c r="G81" s="20"/>
      <c r="H81" s="21">
        <v>38450.170931672488</v>
      </c>
      <c r="I81" s="21">
        <v>3450</v>
      </c>
      <c r="J81" s="21">
        <v>0</v>
      </c>
      <c r="K81" s="21">
        <v>0</v>
      </c>
      <c r="L81" s="21">
        <v>0</v>
      </c>
      <c r="M81" s="29">
        <v>41900.170931672488</v>
      </c>
    </row>
    <row r="82" spans="1:13" ht="30" x14ac:dyDescent="0.25">
      <c r="A82" s="587"/>
      <c r="B82" s="589"/>
      <c r="C82" s="592"/>
      <c r="D82" s="6">
        <v>124662</v>
      </c>
      <c r="E82" s="24" t="s">
        <v>164</v>
      </c>
      <c r="F82" s="25" t="s">
        <v>165</v>
      </c>
      <c r="G82" s="26"/>
      <c r="H82" s="27">
        <v>0</v>
      </c>
      <c r="I82" s="27">
        <v>0</v>
      </c>
      <c r="J82" s="27">
        <v>0</v>
      </c>
      <c r="K82" s="27">
        <v>0</v>
      </c>
      <c r="L82" s="27">
        <v>0</v>
      </c>
      <c r="M82" s="28">
        <v>0</v>
      </c>
    </row>
    <row r="83" spans="1:13" x14ac:dyDescent="0.25">
      <c r="A83" s="587"/>
      <c r="B83" s="589"/>
      <c r="C83" s="592"/>
      <c r="D83" s="17">
        <v>124667</v>
      </c>
      <c r="E83" s="18" t="s">
        <v>166</v>
      </c>
      <c r="F83" s="19" t="s">
        <v>167</v>
      </c>
      <c r="G83" s="20"/>
      <c r="H83" s="21">
        <v>0</v>
      </c>
      <c r="I83" s="21">
        <v>0</v>
      </c>
      <c r="J83" s="21">
        <v>0</v>
      </c>
      <c r="K83" s="21">
        <v>0</v>
      </c>
      <c r="L83" s="21">
        <v>0</v>
      </c>
      <c r="M83" s="29">
        <v>0</v>
      </c>
    </row>
    <row r="84" spans="1:13" ht="30" x14ac:dyDescent="0.25">
      <c r="A84" s="587"/>
      <c r="B84" s="589"/>
      <c r="C84" s="592"/>
      <c r="D84" s="6">
        <v>124685</v>
      </c>
      <c r="E84" s="24" t="s">
        <v>168</v>
      </c>
      <c r="F84" s="25" t="s">
        <v>169</v>
      </c>
      <c r="G84" s="26"/>
      <c r="H84" s="27">
        <v>0</v>
      </c>
      <c r="I84" s="27">
        <v>0</v>
      </c>
      <c r="J84" s="27">
        <v>0</v>
      </c>
      <c r="K84" s="27">
        <v>0</v>
      </c>
      <c r="L84" s="27">
        <v>0</v>
      </c>
      <c r="M84" s="28">
        <v>0</v>
      </c>
    </row>
    <row r="85" spans="1:13" x14ac:dyDescent="0.25">
      <c r="A85" s="587"/>
      <c r="B85" s="589"/>
      <c r="C85" s="592"/>
      <c r="D85" s="17">
        <v>124688</v>
      </c>
      <c r="E85" s="18" t="s">
        <v>170</v>
      </c>
      <c r="F85" s="19" t="s">
        <v>171</v>
      </c>
      <c r="G85" s="20"/>
      <c r="H85" s="21">
        <v>0</v>
      </c>
      <c r="I85" s="21">
        <v>10844</v>
      </c>
      <c r="J85" s="21">
        <v>0</v>
      </c>
      <c r="K85" s="21">
        <v>0</v>
      </c>
      <c r="L85" s="21">
        <v>0</v>
      </c>
      <c r="M85" s="29">
        <v>10844</v>
      </c>
    </row>
    <row r="86" spans="1:13" ht="45" x14ac:dyDescent="0.25">
      <c r="A86" s="587"/>
      <c r="B86" s="589"/>
      <c r="C86" s="592"/>
      <c r="D86" s="6">
        <v>124859</v>
      </c>
      <c r="E86" s="24" t="s">
        <v>146</v>
      </c>
      <c r="F86" s="25" t="s">
        <v>172</v>
      </c>
      <c r="G86" s="26"/>
      <c r="H86" s="27">
        <v>1083393.5032820201</v>
      </c>
      <c r="I86" s="27">
        <v>146322</v>
      </c>
      <c r="J86" s="27">
        <v>604276</v>
      </c>
      <c r="K86" s="27">
        <v>88321.66</v>
      </c>
      <c r="L86" s="27">
        <v>0</v>
      </c>
      <c r="M86" s="28">
        <v>1922313.16328202</v>
      </c>
    </row>
    <row r="87" spans="1:13" x14ac:dyDescent="0.25">
      <c r="A87" s="587"/>
      <c r="B87" s="589"/>
      <c r="C87" s="592"/>
      <c r="D87" s="17">
        <v>124914</v>
      </c>
      <c r="E87" s="18" t="s">
        <v>173</v>
      </c>
      <c r="F87" s="19" t="s">
        <v>174</v>
      </c>
      <c r="G87" s="20"/>
      <c r="H87" s="21">
        <v>0</v>
      </c>
      <c r="I87" s="21">
        <v>0</v>
      </c>
      <c r="J87" s="21">
        <v>0</v>
      </c>
      <c r="K87" s="21">
        <v>0</v>
      </c>
      <c r="L87" s="21">
        <v>0</v>
      </c>
      <c r="M87" s="29">
        <v>0</v>
      </c>
    </row>
    <row r="88" spans="1:13" ht="30" x14ac:dyDescent="0.25">
      <c r="A88" s="587"/>
      <c r="B88" s="589"/>
      <c r="C88" s="592"/>
      <c r="D88" s="6">
        <v>124923</v>
      </c>
      <c r="E88" s="24" t="s">
        <v>175</v>
      </c>
      <c r="F88" s="25" t="s">
        <v>176</v>
      </c>
      <c r="G88" s="26"/>
      <c r="H88" s="27">
        <v>0</v>
      </c>
      <c r="I88" s="27">
        <v>0</v>
      </c>
      <c r="J88" s="27">
        <v>0</v>
      </c>
      <c r="K88" s="27">
        <v>0</v>
      </c>
      <c r="L88" s="27">
        <v>0</v>
      </c>
      <c r="M88" s="28">
        <v>0</v>
      </c>
    </row>
    <row r="89" spans="1:13" x14ac:dyDescent="0.25">
      <c r="A89" s="587"/>
      <c r="B89" s="589"/>
      <c r="C89" s="592"/>
      <c r="D89" s="17">
        <v>124924</v>
      </c>
      <c r="E89" s="18" t="s">
        <v>177</v>
      </c>
      <c r="F89" s="19" t="s">
        <v>178</v>
      </c>
      <c r="G89" s="20"/>
      <c r="H89" s="21">
        <v>0</v>
      </c>
      <c r="I89" s="21">
        <v>0</v>
      </c>
      <c r="J89" s="21">
        <v>0</v>
      </c>
      <c r="K89" s="21">
        <v>0</v>
      </c>
      <c r="L89" s="21">
        <v>0</v>
      </c>
      <c r="M89" s="29">
        <v>0</v>
      </c>
    </row>
    <row r="90" spans="1:13" x14ac:dyDescent="0.25">
      <c r="A90" s="587"/>
      <c r="B90" s="589"/>
      <c r="C90" s="592"/>
      <c r="D90" s="6">
        <v>124925</v>
      </c>
      <c r="E90" s="24" t="s">
        <v>179</v>
      </c>
      <c r="F90" s="25" t="s">
        <v>178</v>
      </c>
      <c r="G90" s="26"/>
      <c r="H90" s="27">
        <v>0</v>
      </c>
      <c r="I90" s="27">
        <v>0</v>
      </c>
      <c r="J90" s="27">
        <v>0</v>
      </c>
      <c r="K90" s="27">
        <v>0</v>
      </c>
      <c r="L90" s="27">
        <v>0</v>
      </c>
      <c r="M90" s="28">
        <v>0</v>
      </c>
    </row>
    <row r="91" spans="1:13" x14ac:dyDescent="0.25">
      <c r="A91" s="587"/>
      <c r="B91" s="589"/>
      <c r="C91" s="592"/>
      <c r="D91" s="17">
        <v>124926</v>
      </c>
      <c r="E91" s="18" t="s">
        <v>180</v>
      </c>
      <c r="F91" s="19" t="s">
        <v>178</v>
      </c>
      <c r="G91" s="20"/>
      <c r="H91" s="21">
        <v>0</v>
      </c>
      <c r="I91" s="21">
        <v>0</v>
      </c>
      <c r="J91" s="21">
        <v>0</v>
      </c>
      <c r="K91" s="21">
        <v>0</v>
      </c>
      <c r="L91" s="21">
        <v>0</v>
      </c>
      <c r="M91" s="29">
        <v>0</v>
      </c>
    </row>
    <row r="92" spans="1:13" x14ac:dyDescent="0.25">
      <c r="A92" s="587"/>
      <c r="B92" s="589"/>
      <c r="C92" s="592"/>
      <c r="D92" s="6">
        <v>124927</v>
      </c>
      <c r="E92" s="24" t="s">
        <v>181</v>
      </c>
      <c r="F92" s="25" t="s">
        <v>178</v>
      </c>
      <c r="G92" s="26"/>
      <c r="H92" s="27">
        <v>0</v>
      </c>
      <c r="I92" s="27">
        <v>0</v>
      </c>
      <c r="J92" s="27">
        <v>0</v>
      </c>
      <c r="K92" s="27">
        <v>0</v>
      </c>
      <c r="L92" s="27">
        <v>0</v>
      </c>
      <c r="M92" s="28">
        <v>0</v>
      </c>
    </row>
    <row r="93" spans="1:13" ht="30" x14ac:dyDescent="0.25">
      <c r="A93" s="587"/>
      <c r="B93" s="589"/>
      <c r="C93" s="592"/>
      <c r="D93" s="17">
        <v>124928</v>
      </c>
      <c r="E93" s="18" t="s">
        <v>182</v>
      </c>
      <c r="F93" s="19" t="s">
        <v>183</v>
      </c>
      <c r="G93" s="20"/>
      <c r="H93" s="21">
        <v>0</v>
      </c>
      <c r="I93" s="21">
        <v>0</v>
      </c>
      <c r="J93" s="21">
        <v>0</v>
      </c>
      <c r="K93" s="21">
        <v>0</v>
      </c>
      <c r="L93" s="21">
        <v>0</v>
      </c>
      <c r="M93" s="29">
        <v>0</v>
      </c>
    </row>
    <row r="94" spans="1:13" x14ac:dyDescent="0.25">
      <c r="A94" s="587"/>
      <c r="B94" s="589"/>
      <c r="C94" s="592"/>
      <c r="D94" s="6">
        <v>125133</v>
      </c>
      <c r="E94" s="24" t="s">
        <v>184</v>
      </c>
      <c r="F94" s="25" t="s">
        <v>185</v>
      </c>
      <c r="G94" s="26"/>
      <c r="H94" s="27">
        <v>357966.16900600918</v>
      </c>
      <c r="I94" s="27">
        <v>4845.3333333333339</v>
      </c>
      <c r="J94" s="27">
        <v>101000</v>
      </c>
      <c r="K94" s="27">
        <v>0</v>
      </c>
      <c r="L94" s="27">
        <v>0</v>
      </c>
      <c r="M94" s="28">
        <v>463811.50233934249</v>
      </c>
    </row>
    <row r="95" spans="1:13" x14ac:dyDescent="0.25">
      <c r="A95" s="587"/>
      <c r="B95" s="589"/>
      <c r="C95" s="592"/>
      <c r="D95" s="17">
        <v>125134</v>
      </c>
      <c r="E95" s="18" t="s">
        <v>186</v>
      </c>
      <c r="F95" s="19" t="s">
        <v>121</v>
      </c>
      <c r="G95" s="20"/>
      <c r="H95" s="21">
        <v>0</v>
      </c>
      <c r="I95" s="21">
        <v>0</v>
      </c>
      <c r="J95" s="21">
        <v>0</v>
      </c>
      <c r="K95" s="21">
        <v>0</v>
      </c>
      <c r="L95" s="21">
        <v>0</v>
      </c>
      <c r="M95" s="29">
        <v>0</v>
      </c>
    </row>
    <row r="96" spans="1:13" ht="45" x14ac:dyDescent="0.25">
      <c r="A96" s="587"/>
      <c r="B96" s="589"/>
      <c r="C96" s="592"/>
      <c r="D96" s="6">
        <v>125357</v>
      </c>
      <c r="E96" s="24" t="s">
        <v>187</v>
      </c>
      <c r="F96" s="25" t="s">
        <v>188</v>
      </c>
      <c r="G96" s="26"/>
      <c r="H96" s="27">
        <v>0</v>
      </c>
      <c r="I96" s="27">
        <v>0</v>
      </c>
      <c r="J96" s="27">
        <v>0</v>
      </c>
      <c r="K96" s="27">
        <v>0</v>
      </c>
      <c r="L96" s="27">
        <v>0</v>
      </c>
      <c r="M96" s="28">
        <v>0</v>
      </c>
    </row>
    <row r="97" spans="1:13" ht="60" x14ac:dyDescent="0.25">
      <c r="A97" s="587"/>
      <c r="B97" s="589"/>
      <c r="C97" s="592"/>
      <c r="D97" s="17">
        <v>125361</v>
      </c>
      <c r="E97" s="18" t="s">
        <v>189</v>
      </c>
      <c r="F97" s="19" t="s">
        <v>190</v>
      </c>
      <c r="G97" s="20"/>
      <c r="H97" s="21">
        <v>0</v>
      </c>
      <c r="I97" s="21">
        <v>0</v>
      </c>
      <c r="J97" s="21">
        <v>0</v>
      </c>
      <c r="K97" s="21">
        <v>0</v>
      </c>
      <c r="L97" s="21">
        <v>0</v>
      </c>
      <c r="M97" s="29">
        <v>0</v>
      </c>
    </row>
    <row r="98" spans="1:13" x14ac:dyDescent="0.25">
      <c r="A98" s="587"/>
      <c r="B98" s="589"/>
      <c r="C98" s="592"/>
      <c r="D98" s="6">
        <v>126070</v>
      </c>
      <c r="E98" s="24" t="s">
        <v>191</v>
      </c>
      <c r="F98" s="25" t="s">
        <v>192</v>
      </c>
      <c r="G98" s="26"/>
      <c r="H98" s="27">
        <v>0</v>
      </c>
      <c r="I98" s="27">
        <v>0</v>
      </c>
      <c r="J98" s="27">
        <v>0</v>
      </c>
      <c r="K98" s="27">
        <v>0</v>
      </c>
      <c r="L98" s="27">
        <v>0</v>
      </c>
      <c r="M98" s="28">
        <v>0</v>
      </c>
    </row>
    <row r="99" spans="1:13" x14ac:dyDescent="0.25">
      <c r="A99" s="587"/>
      <c r="B99" s="589"/>
      <c r="C99" s="592"/>
      <c r="D99" s="17">
        <v>128869</v>
      </c>
      <c r="E99" s="18" t="s">
        <v>193</v>
      </c>
      <c r="F99" s="19" t="s">
        <v>193</v>
      </c>
      <c r="G99" s="20"/>
      <c r="H99" s="21">
        <v>0</v>
      </c>
      <c r="I99" s="21">
        <v>600000</v>
      </c>
      <c r="J99" s="21">
        <v>0</v>
      </c>
      <c r="K99" s="21">
        <v>0</v>
      </c>
      <c r="L99" s="21">
        <v>0</v>
      </c>
      <c r="M99" s="29">
        <v>600000</v>
      </c>
    </row>
    <row r="100" spans="1:13" x14ac:dyDescent="0.25">
      <c r="A100" s="587"/>
      <c r="B100" s="589"/>
      <c r="C100" s="30" t="str">
        <f>+C58&amp;" Total"</f>
        <v>1.3.1 Support Policy Development, Policy Related and Advisory Activities Total</v>
      </c>
      <c r="D100" s="31"/>
      <c r="E100" s="32"/>
      <c r="F100" s="33"/>
      <c r="G100" s="34">
        <v>25.950000000000003</v>
      </c>
      <c r="H100" s="35">
        <v>4455647.3970786659</v>
      </c>
      <c r="I100" s="35">
        <v>909711.66666666663</v>
      </c>
      <c r="J100" s="35">
        <v>826480</v>
      </c>
      <c r="K100" s="35">
        <v>88321.66</v>
      </c>
      <c r="L100" s="35">
        <v>0</v>
      </c>
      <c r="M100" s="36">
        <v>6280160.7237453321</v>
      </c>
    </row>
    <row r="101" spans="1:13" ht="60" x14ac:dyDescent="0.25">
      <c r="A101" s="587"/>
      <c r="B101" s="589"/>
      <c r="C101" s="592" t="s">
        <v>194</v>
      </c>
      <c r="D101" s="6">
        <v>20187</v>
      </c>
      <c r="E101" s="24" t="s">
        <v>195</v>
      </c>
      <c r="F101" s="25" t="s">
        <v>196</v>
      </c>
      <c r="G101" s="26"/>
      <c r="H101" s="27">
        <v>0</v>
      </c>
      <c r="I101" s="27">
        <v>0</v>
      </c>
      <c r="J101" s="27">
        <v>0</v>
      </c>
      <c r="K101" s="27">
        <v>0</v>
      </c>
      <c r="L101" s="27">
        <v>0</v>
      </c>
      <c r="M101" s="28">
        <v>0</v>
      </c>
    </row>
    <row r="102" spans="1:13" x14ac:dyDescent="0.25">
      <c r="A102" s="587"/>
      <c r="B102" s="589"/>
      <c r="C102" s="592"/>
      <c r="D102" s="17">
        <v>124181</v>
      </c>
      <c r="E102" s="18" t="s">
        <v>197</v>
      </c>
      <c r="F102" s="19" t="s">
        <v>198</v>
      </c>
      <c r="G102" s="20"/>
      <c r="H102" s="21">
        <v>71082.578556805005</v>
      </c>
      <c r="I102" s="21">
        <v>1067387.3603397582</v>
      </c>
      <c r="J102" s="21">
        <v>0</v>
      </c>
      <c r="K102" s="21">
        <v>0</v>
      </c>
      <c r="L102" s="21">
        <v>0</v>
      </c>
      <c r="M102" s="29">
        <v>1138469.9388965631</v>
      </c>
    </row>
    <row r="103" spans="1:13" x14ac:dyDescent="0.25">
      <c r="A103" s="587"/>
      <c r="B103" s="589"/>
      <c r="C103" s="592"/>
      <c r="D103" s="6">
        <v>124182</v>
      </c>
      <c r="E103" s="24" t="s">
        <v>199</v>
      </c>
      <c r="F103" s="25" t="s">
        <v>200</v>
      </c>
      <c r="G103" s="26"/>
      <c r="H103" s="27">
        <v>71082.578556805005</v>
      </c>
      <c r="I103" s="27">
        <v>881991.11401502776</v>
      </c>
      <c r="J103" s="27">
        <v>0</v>
      </c>
      <c r="K103" s="27">
        <v>0</v>
      </c>
      <c r="L103" s="27">
        <v>0</v>
      </c>
      <c r="M103" s="28">
        <v>953073.6925718328</v>
      </c>
    </row>
    <row r="104" spans="1:13" x14ac:dyDescent="0.25">
      <c r="A104" s="587"/>
      <c r="B104" s="589"/>
      <c r="C104" s="592"/>
      <c r="D104" s="17">
        <v>124183</v>
      </c>
      <c r="E104" s="18" t="s">
        <v>201</v>
      </c>
      <c r="F104" s="19" t="s">
        <v>202</v>
      </c>
      <c r="G104" s="20"/>
      <c r="H104" s="21">
        <v>71082.578556805005</v>
      </c>
      <c r="I104" s="21">
        <v>970637.53675269522</v>
      </c>
      <c r="J104" s="21">
        <v>0</v>
      </c>
      <c r="K104" s="21">
        <v>0</v>
      </c>
      <c r="L104" s="21">
        <v>0</v>
      </c>
      <c r="M104" s="29">
        <v>1041720.1153095003</v>
      </c>
    </row>
    <row r="105" spans="1:13" ht="30" x14ac:dyDescent="0.25">
      <c r="A105" s="587"/>
      <c r="B105" s="589"/>
      <c r="C105" s="592"/>
      <c r="D105" s="6">
        <v>124594</v>
      </c>
      <c r="E105" s="24" t="s">
        <v>203</v>
      </c>
      <c r="F105" s="25" t="s">
        <v>204</v>
      </c>
      <c r="G105" s="26"/>
      <c r="H105" s="27">
        <v>0</v>
      </c>
      <c r="I105" s="27">
        <v>45000</v>
      </c>
      <c r="J105" s="27">
        <v>0</v>
      </c>
      <c r="K105" s="27">
        <v>0</v>
      </c>
      <c r="L105" s="27">
        <v>0</v>
      </c>
      <c r="M105" s="28">
        <v>45000</v>
      </c>
    </row>
    <row r="106" spans="1:13" ht="30" x14ac:dyDescent="0.25">
      <c r="A106" s="587"/>
      <c r="B106" s="589"/>
      <c r="C106" s="592"/>
      <c r="D106" s="17">
        <v>124600</v>
      </c>
      <c r="E106" s="18" t="s">
        <v>205</v>
      </c>
      <c r="F106" s="19" t="s">
        <v>206</v>
      </c>
      <c r="G106" s="20"/>
      <c r="H106" s="21">
        <v>0</v>
      </c>
      <c r="I106" s="21">
        <v>15000</v>
      </c>
      <c r="J106" s="21">
        <v>0</v>
      </c>
      <c r="K106" s="21">
        <v>0</v>
      </c>
      <c r="L106" s="21">
        <v>0</v>
      </c>
      <c r="M106" s="29">
        <v>15000</v>
      </c>
    </row>
    <row r="107" spans="1:13" ht="45" x14ac:dyDescent="0.25">
      <c r="A107" s="587"/>
      <c r="B107" s="589"/>
      <c r="C107" s="592"/>
      <c r="D107" s="6">
        <v>124610</v>
      </c>
      <c r="E107" s="24" t="s">
        <v>207</v>
      </c>
      <c r="F107" s="25" t="s">
        <v>208</v>
      </c>
      <c r="G107" s="26"/>
      <c r="H107" s="27">
        <v>0</v>
      </c>
      <c r="I107" s="27">
        <v>0</v>
      </c>
      <c r="J107" s="27">
        <v>0</v>
      </c>
      <c r="K107" s="27">
        <v>0</v>
      </c>
      <c r="L107" s="27">
        <v>0</v>
      </c>
      <c r="M107" s="28">
        <v>0</v>
      </c>
    </row>
    <row r="108" spans="1:13" x14ac:dyDescent="0.25">
      <c r="A108" s="587"/>
      <c r="B108" s="589"/>
      <c r="C108" s="592"/>
      <c r="D108" s="17">
        <v>124780</v>
      </c>
      <c r="E108" s="18" t="s">
        <v>209</v>
      </c>
      <c r="F108" s="19" t="s">
        <v>210</v>
      </c>
      <c r="G108" s="20"/>
      <c r="H108" s="21">
        <v>0</v>
      </c>
      <c r="I108" s="21">
        <v>109465.66666666666</v>
      </c>
      <c r="J108" s="21">
        <v>0</v>
      </c>
      <c r="K108" s="21">
        <v>0</v>
      </c>
      <c r="L108" s="21">
        <v>0</v>
      </c>
      <c r="M108" s="29">
        <v>109465.66666666666</v>
      </c>
    </row>
    <row r="109" spans="1:13" x14ac:dyDescent="0.25">
      <c r="A109" s="587"/>
      <c r="B109" s="589"/>
      <c r="C109" s="592"/>
      <c r="D109" s="6">
        <v>124782</v>
      </c>
      <c r="E109" s="24" t="s">
        <v>211</v>
      </c>
      <c r="F109" s="25" t="s">
        <v>212</v>
      </c>
      <c r="G109" s="26"/>
      <c r="H109" s="27">
        <v>75186.842722836693</v>
      </c>
      <c r="I109" s="27">
        <v>0</v>
      </c>
      <c r="J109" s="27">
        <v>0</v>
      </c>
      <c r="K109" s="27">
        <v>0</v>
      </c>
      <c r="L109" s="27">
        <v>0</v>
      </c>
      <c r="M109" s="28">
        <v>75186.842722836693</v>
      </c>
    </row>
    <row r="110" spans="1:13" x14ac:dyDescent="0.25">
      <c r="A110" s="587"/>
      <c r="B110" s="589"/>
      <c r="C110" s="592"/>
      <c r="D110" s="17">
        <v>124862</v>
      </c>
      <c r="E110" s="18" t="s">
        <v>213</v>
      </c>
      <c r="F110" s="19" t="s">
        <v>214</v>
      </c>
      <c r="G110" s="20"/>
      <c r="H110" s="21">
        <v>518507.89106215799</v>
      </c>
      <c r="I110" s="21">
        <v>0</v>
      </c>
      <c r="J110" s="21">
        <v>0</v>
      </c>
      <c r="K110" s="21">
        <v>0</v>
      </c>
      <c r="L110" s="21">
        <v>0</v>
      </c>
      <c r="M110" s="29">
        <v>518507.89106215799</v>
      </c>
    </row>
    <row r="111" spans="1:13" x14ac:dyDescent="0.25">
      <c r="A111" s="587"/>
      <c r="B111" s="589"/>
      <c r="C111" s="592"/>
      <c r="D111" s="6">
        <v>124863</v>
      </c>
      <c r="E111" s="24" t="s">
        <v>215</v>
      </c>
      <c r="F111" s="25" t="s">
        <v>216</v>
      </c>
      <c r="G111" s="26"/>
      <c r="H111" s="27">
        <v>0</v>
      </c>
      <c r="I111" s="27">
        <v>0</v>
      </c>
      <c r="J111" s="27">
        <v>0</v>
      </c>
      <c r="K111" s="27">
        <v>0</v>
      </c>
      <c r="L111" s="27">
        <v>0</v>
      </c>
      <c r="M111" s="28">
        <v>0</v>
      </c>
    </row>
    <row r="112" spans="1:13" ht="45" x14ac:dyDescent="0.25">
      <c r="A112" s="587"/>
      <c r="B112" s="589"/>
      <c r="C112" s="592"/>
      <c r="D112" s="17">
        <v>124864</v>
      </c>
      <c r="E112" s="18" t="s">
        <v>217</v>
      </c>
      <c r="F112" s="19" t="s">
        <v>218</v>
      </c>
      <c r="G112" s="20"/>
      <c r="H112" s="21">
        <v>0</v>
      </c>
      <c r="I112" s="21">
        <v>0</v>
      </c>
      <c r="J112" s="21">
        <v>0</v>
      </c>
      <c r="K112" s="21">
        <v>0</v>
      </c>
      <c r="L112" s="21">
        <v>0</v>
      </c>
      <c r="M112" s="29">
        <v>0</v>
      </c>
    </row>
    <row r="113" spans="1:13" ht="60" x14ac:dyDescent="0.25">
      <c r="A113" s="587"/>
      <c r="B113" s="589"/>
      <c r="C113" s="592"/>
      <c r="D113" s="6">
        <v>124865</v>
      </c>
      <c r="E113" s="24" t="s">
        <v>219</v>
      </c>
      <c r="F113" s="25" t="s">
        <v>220</v>
      </c>
      <c r="G113" s="26"/>
      <c r="H113" s="27">
        <v>81005.350942435209</v>
      </c>
      <c r="I113" s="27">
        <v>0</v>
      </c>
      <c r="J113" s="27">
        <v>0</v>
      </c>
      <c r="K113" s="27">
        <v>0</v>
      </c>
      <c r="L113" s="27">
        <v>0</v>
      </c>
      <c r="M113" s="28">
        <v>81005.350942435209</v>
      </c>
    </row>
    <row r="114" spans="1:13" ht="60" x14ac:dyDescent="0.25">
      <c r="A114" s="587"/>
      <c r="B114" s="589"/>
      <c r="C114" s="592"/>
      <c r="D114" s="17">
        <v>124866</v>
      </c>
      <c r="E114" s="18" t="s">
        <v>221</v>
      </c>
      <c r="F114" s="19" t="s">
        <v>222</v>
      </c>
      <c r="G114" s="20"/>
      <c r="H114" s="21">
        <v>0</v>
      </c>
      <c r="I114" s="21">
        <v>0</v>
      </c>
      <c r="J114" s="21">
        <v>0</v>
      </c>
      <c r="K114" s="21">
        <v>0</v>
      </c>
      <c r="L114" s="21">
        <v>0</v>
      </c>
      <c r="M114" s="29">
        <v>0</v>
      </c>
    </row>
    <row r="115" spans="1:13" ht="105" x14ac:dyDescent="0.25">
      <c r="A115" s="587"/>
      <c r="B115" s="589"/>
      <c r="C115" s="592"/>
      <c r="D115" s="17">
        <v>124868</v>
      </c>
      <c r="E115" s="18" t="s">
        <v>223</v>
      </c>
      <c r="F115" s="19" t="s">
        <v>224</v>
      </c>
      <c r="G115" s="20"/>
      <c r="H115" s="21">
        <v>0</v>
      </c>
      <c r="I115" s="21">
        <v>0</v>
      </c>
      <c r="J115" s="21">
        <v>120000</v>
      </c>
      <c r="K115" s="21">
        <v>0</v>
      </c>
      <c r="L115" s="21">
        <v>0</v>
      </c>
      <c r="M115" s="29">
        <v>120000</v>
      </c>
    </row>
    <row r="116" spans="1:13" ht="270" x14ac:dyDescent="0.25">
      <c r="A116" s="587"/>
      <c r="B116" s="589"/>
      <c r="C116" s="592"/>
      <c r="D116" s="17">
        <v>124869</v>
      </c>
      <c r="E116" s="18" t="s">
        <v>225</v>
      </c>
      <c r="F116" s="19" t="s">
        <v>226</v>
      </c>
      <c r="G116" s="20"/>
      <c r="H116" s="21">
        <v>0</v>
      </c>
      <c r="I116" s="21">
        <v>0</v>
      </c>
      <c r="J116" s="21">
        <v>0</v>
      </c>
      <c r="K116" s="21">
        <v>0</v>
      </c>
      <c r="L116" s="21">
        <v>0</v>
      </c>
      <c r="M116" s="29">
        <v>0</v>
      </c>
    </row>
    <row r="117" spans="1:13" x14ac:dyDescent="0.25">
      <c r="A117" s="587"/>
      <c r="B117" s="589"/>
      <c r="C117" s="30" t="str">
        <f>+C101&amp;" Total"</f>
        <v>1.3.2 Reinforce Stakeholder Effectiveness, Collaboration and Communication Capabilities Total</v>
      </c>
      <c r="D117" s="31"/>
      <c r="E117" s="32"/>
      <c r="F117" s="33"/>
      <c r="G117" s="34">
        <v>6.0000000000000009</v>
      </c>
      <c r="H117" s="35">
        <v>887947.82039784489</v>
      </c>
      <c r="I117" s="35">
        <v>3089481.6777741476</v>
      </c>
      <c r="J117" s="35">
        <v>120000</v>
      </c>
      <c r="K117" s="35">
        <v>0</v>
      </c>
      <c r="L117" s="35">
        <v>0</v>
      </c>
      <c r="M117" s="36">
        <v>4097429.4981719931</v>
      </c>
    </row>
    <row r="118" spans="1:13" ht="30" x14ac:dyDescent="0.25">
      <c r="A118" s="587"/>
      <c r="B118" s="589"/>
      <c r="C118" s="592" t="s">
        <v>227</v>
      </c>
      <c r="D118" s="48">
        <v>12889</v>
      </c>
      <c r="E118" s="49" t="s">
        <v>228</v>
      </c>
      <c r="F118" s="50" t="s">
        <v>229</v>
      </c>
      <c r="G118" s="51"/>
      <c r="H118" s="52">
        <v>42784.582487933083</v>
      </c>
      <c r="I118" s="52">
        <v>0</v>
      </c>
      <c r="J118" s="52">
        <v>0</v>
      </c>
      <c r="K118" s="52">
        <v>0</v>
      </c>
      <c r="L118" s="52">
        <v>0</v>
      </c>
      <c r="M118" s="53">
        <v>42784.582487933083</v>
      </c>
    </row>
    <row r="119" spans="1:13" ht="45" x14ac:dyDescent="0.25">
      <c r="A119" s="587"/>
      <c r="B119" s="589"/>
      <c r="C119" s="592"/>
      <c r="D119" s="17">
        <v>26459</v>
      </c>
      <c r="E119" s="18" t="s">
        <v>230</v>
      </c>
      <c r="F119" s="19" t="s">
        <v>231</v>
      </c>
      <c r="G119" s="20"/>
      <c r="H119" s="21">
        <v>15435</v>
      </c>
      <c r="I119" s="21">
        <v>0</v>
      </c>
      <c r="J119" s="21">
        <v>0</v>
      </c>
      <c r="K119" s="21">
        <v>0</v>
      </c>
      <c r="L119" s="21">
        <v>0</v>
      </c>
      <c r="M119" s="29">
        <v>15435</v>
      </c>
    </row>
    <row r="120" spans="1:13" ht="45" x14ac:dyDescent="0.25">
      <c r="A120" s="587"/>
      <c r="B120" s="589"/>
      <c r="C120" s="592"/>
      <c r="D120" s="48">
        <v>31459</v>
      </c>
      <c r="E120" s="49" t="s">
        <v>232</v>
      </c>
      <c r="F120" s="50" t="s">
        <v>233</v>
      </c>
      <c r="G120" s="51"/>
      <c r="H120" s="52">
        <v>24479.057149999993</v>
      </c>
      <c r="I120" s="52">
        <v>0</v>
      </c>
      <c r="J120" s="52">
        <v>0</v>
      </c>
      <c r="K120" s="52">
        <v>3000</v>
      </c>
      <c r="L120" s="52">
        <v>0</v>
      </c>
      <c r="M120" s="53">
        <v>27479.057149999993</v>
      </c>
    </row>
    <row r="121" spans="1:13" ht="45" x14ac:dyDescent="0.25">
      <c r="A121" s="587"/>
      <c r="B121" s="589"/>
      <c r="C121" s="592"/>
      <c r="D121" s="17">
        <v>31500</v>
      </c>
      <c r="E121" s="18" t="s">
        <v>234</v>
      </c>
      <c r="F121" s="19" t="s">
        <v>235</v>
      </c>
      <c r="G121" s="20"/>
      <c r="H121" s="21">
        <v>38587.5</v>
      </c>
      <c r="I121" s="21">
        <v>0</v>
      </c>
      <c r="J121" s="21">
        <v>0</v>
      </c>
      <c r="K121" s="21">
        <v>0</v>
      </c>
      <c r="L121" s="21">
        <v>0</v>
      </c>
      <c r="M121" s="29">
        <v>38587.5</v>
      </c>
    </row>
    <row r="122" spans="1:13" ht="30" x14ac:dyDescent="0.25">
      <c r="A122" s="587"/>
      <c r="B122" s="589"/>
      <c r="C122" s="592"/>
      <c r="D122" s="48">
        <v>32454</v>
      </c>
      <c r="E122" s="49" t="s">
        <v>236</v>
      </c>
      <c r="F122" s="50" t="s">
        <v>237</v>
      </c>
      <c r="G122" s="51"/>
      <c r="H122" s="52">
        <v>0</v>
      </c>
      <c r="I122" s="52">
        <v>0</v>
      </c>
      <c r="J122" s="52">
        <v>0</v>
      </c>
      <c r="K122" s="52">
        <v>0</v>
      </c>
      <c r="L122" s="52">
        <v>0</v>
      </c>
      <c r="M122" s="53">
        <v>0</v>
      </c>
    </row>
    <row r="123" spans="1:13" x14ac:dyDescent="0.25">
      <c r="A123" s="587"/>
      <c r="B123" s="589"/>
      <c r="C123" s="592"/>
      <c r="D123" s="6">
        <v>123557</v>
      </c>
      <c r="E123" s="24" t="s">
        <v>238</v>
      </c>
      <c r="F123" s="25" t="s">
        <v>239</v>
      </c>
      <c r="G123" s="26"/>
      <c r="H123" s="27">
        <v>97222.754223826079</v>
      </c>
      <c r="I123" s="27">
        <v>0</v>
      </c>
      <c r="J123" s="27">
        <v>150000</v>
      </c>
      <c r="K123" s="27">
        <v>0</v>
      </c>
      <c r="L123" s="27">
        <v>0</v>
      </c>
      <c r="M123" s="28">
        <v>247222.75422382608</v>
      </c>
    </row>
    <row r="124" spans="1:13" x14ac:dyDescent="0.25">
      <c r="A124" s="587"/>
      <c r="B124" s="589"/>
      <c r="C124" s="30" t="str">
        <f>+C118&amp;" Total"</f>
        <v>1.3.3 Evolving Multistakeholder Model Total</v>
      </c>
      <c r="D124" s="31"/>
      <c r="E124" s="32"/>
      <c r="F124" s="33"/>
      <c r="G124" s="34">
        <v>1.2</v>
      </c>
      <c r="H124" s="39">
        <v>218508.89386175916</v>
      </c>
      <c r="I124" s="39">
        <v>0</v>
      </c>
      <c r="J124" s="39">
        <v>150000</v>
      </c>
      <c r="K124" s="39">
        <v>3000</v>
      </c>
      <c r="L124" s="39">
        <v>0</v>
      </c>
      <c r="M124" s="54">
        <v>371508.89386175916</v>
      </c>
    </row>
    <row r="125" spans="1:13" x14ac:dyDescent="0.25">
      <c r="A125" s="587"/>
      <c r="B125" s="58" t="str">
        <f>+B58&amp;" Total"</f>
        <v>1.3 Evolve policy development and governance processes, structures and meetings to be more accountable, inclusive, efficient, effective and responsive Total</v>
      </c>
      <c r="C125" s="59"/>
      <c r="D125" s="60"/>
      <c r="E125" s="59"/>
      <c r="F125" s="61"/>
      <c r="G125" s="62">
        <v>33.150000000000006</v>
      </c>
      <c r="H125" s="63">
        <v>5562104.1113382699</v>
      </c>
      <c r="I125" s="63">
        <v>3999193.3444408141</v>
      </c>
      <c r="J125" s="63">
        <v>1096480</v>
      </c>
      <c r="K125" s="63">
        <v>91321.66</v>
      </c>
      <c r="L125" s="63">
        <v>0</v>
      </c>
      <c r="M125" s="64">
        <v>10749099.115779085</v>
      </c>
    </row>
    <row r="126" spans="1:13" ht="15.75" thickBot="1" x14ac:dyDescent="0.3">
      <c r="A126" s="65" t="s">
        <v>240</v>
      </c>
      <c r="B126" s="66"/>
      <c r="C126" s="67"/>
      <c r="D126" s="68"/>
      <c r="E126" s="67"/>
      <c r="F126" s="69"/>
      <c r="G126" s="70">
        <v>95.5</v>
      </c>
      <c r="H126" s="71">
        <v>16477362.651698107</v>
      </c>
      <c r="I126" s="71">
        <v>5758796.0111074811</v>
      </c>
      <c r="J126" s="71">
        <v>6560552</v>
      </c>
      <c r="K126" s="71">
        <v>1285546.6200000001</v>
      </c>
      <c r="L126" s="71">
        <v>0</v>
      </c>
      <c r="M126" s="72">
        <v>30082257.282805592</v>
      </c>
    </row>
    <row r="127" spans="1:13" x14ac:dyDescent="0.25">
      <c r="A127" s="501"/>
      <c r="B127" s="501"/>
      <c r="C127" s="502"/>
      <c r="D127" s="163"/>
      <c r="E127" s="164"/>
      <c r="F127" s="503"/>
      <c r="G127" s="504"/>
      <c r="H127" s="505"/>
      <c r="I127" s="505"/>
      <c r="J127" s="505"/>
      <c r="K127" s="505"/>
      <c r="L127" s="505"/>
      <c r="M127" s="505"/>
    </row>
    <row r="128" spans="1:13" x14ac:dyDescent="0.25">
      <c r="A128" s="5" t="s">
        <v>803</v>
      </c>
      <c r="B128" s="5"/>
      <c r="C128" s="2"/>
      <c r="D128" s="6"/>
      <c r="E128" s="7"/>
      <c r="F128" s="8"/>
      <c r="G128" s="9"/>
      <c r="H128" s="311"/>
      <c r="I128" s="311"/>
      <c r="J128" s="311"/>
      <c r="K128" s="311"/>
      <c r="L128" s="311"/>
      <c r="M128" s="311"/>
    </row>
    <row r="129" spans="1:6" x14ac:dyDescent="0.25">
      <c r="A129" s="5" t="s">
        <v>804</v>
      </c>
      <c r="B129" s="5"/>
      <c r="C129" s="2"/>
      <c r="D129" s="6"/>
      <c r="E129" s="7"/>
      <c r="F129" s="8"/>
    </row>
  </sheetData>
  <mergeCells count="11">
    <mergeCell ref="C118:C123"/>
    <mergeCell ref="A5:A125"/>
    <mergeCell ref="B5:B31"/>
    <mergeCell ref="C5:C21"/>
    <mergeCell ref="C25:C30"/>
    <mergeCell ref="B33:B56"/>
    <mergeCell ref="C33:C50"/>
    <mergeCell ref="C52:C55"/>
    <mergeCell ref="B58:B124"/>
    <mergeCell ref="C58:C99"/>
    <mergeCell ref="C101:C116"/>
  </mergeCells>
  <pageMargins left="0.7" right="0.7" top="0.75" bottom="0.75" header="0.3" footer="0.3"/>
  <pageSetup scale="39" fitToHeight="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8"/>
  <sheetViews>
    <sheetView showGridLines="0" zoomScale="80" zoomScaleNormal="80" workbookViewId="0">
      <pane xSplit="3" ySplit="4" topLeftCell="D5" activePane="bottomRight" state="frozen"/>
      <selection activeCell="P20" sqref="P20"/>
      <selection pane="topRight" activeCell="P20" sqref="P20"/>
      <selection pane="bottomLeft" activeCell="P20" sqref="P20"/>
      <selection pane="bottomRight" activeCell="P20" sqref="P20"/>
    </sheetView>
  </sheetViews>
  <sheetFormatPr defaultRowHeight="15" outlineLevelCol="1" x14ac:dyDescent="0.25"/>
  <cols>
    <col min="1" max="1" width="6" hidden="1" customWidth="1" outlineLevel="1"/>
    <col min="2" max="2" width="23.28515625" customWidth="1" collapsed="1"/>
    <col min="3" max="3" width="38.85546875" customWidth="1"/>
    <col min="4" max="4" width="9.42578125" customWidth="1"/>
    <col min="5" max="5" width="62.42578125" customWidth="1"/>
    <col min="6" max="6" width="94" customWidth="1"/>
    <col min="7" max="7" width="10.42578125" customWidth="1"/>
    <col min="8" max="13" width="13.140625" customWidth="1"/>
  </cols>
  <sheetData>
    <row r="1" spans="1:13" ht="28.5" x14ac:dyDescent="0.25">
      <c r="A1" s="1"/>
      <c r="B1" s="1" t="s">
        <v>852</v>
      </c>
      <c r="C1" s="2"/>
      <c r="D1" s="3"/>
      <c r="E1" s="320"/>
      <c r="F1" s="320"/>
      <c r="G1" s="320"/>
      <c r="H1" s="320"/>
      <c r="I1" s="320"/>
      <c r="J1" s="320"/>
      <c r="K1" s="320"/>
      <c r="L1" s="320"/>
      <c r="M1" s="4"/>
    </row>
    <row r="2" spans="1:13" ht="28.5" x14ac:dyDescent="0.25">
      <c r="A2" s="5"/>
      <c r="B2" s="500" t="s">
        <v>847</v>
      </c>
      <c r="C2" s="2"/>
      <c r="D2" s="6"/>
      <c r="E2" s="7"/>
      <c r="F2" s="8"/>
      <c r="G2" s="9"/>
      <c r="H2" s="4"/>
      <c r="I2" s="4"/>
      <c r="J2" s="4"/>
      <c r="K2" s="4"/>
      <c r="L2" s="4"/>
      <c r="M2" s="4"/>
    </row>
    <row r="3" spans="1:13" ht="15.75" thickBot="1" x14ac:dyDescent="0.3">
      <c r="A3" s="5"/>
      <c r="B3" s="5"/>
      <c r="C3" s="2"/>
      <c r="D3" s="6"/>
      <c r="E3" s="7"/>
      <c r="F3" s="8"/>
      <c r="G3" s="9"/>
      <c r="H3" s="4"/>
      <c r="I3" s="4"/>
      <c r="J3" s="4"/>
      <c r="K3" s="4"/>
      <c r="L3" s="4"/>
      <c r="M3" s="4"/>
    </row>
    <row r="4" spans="1:13" ht="38.25" thickBot="1" x14ac:dyDescent="0.3">
      <c r="A4" s="10" t="s">
        <v>0</v>
      </c>
      <c r="B4" s="11" t="s">
        <v>1</v>
      </c>
      <c r="C4" s="12" t="s">
        <v>2</v>
      </c>
      <c r="D4" s="12" t="s">
        <v>3</v>
      </c>
      <c r="E4" s="12" t="s">
        <v>4</v>
      </c>
      <c r="F4" s="12" t="s">
        <v>5</v>
      </c>
      <c r="G4" s="13" t="s">
        <v>6</v>
      </c>
      <c r="H4" s="14" t="s">
        <v>7</v>
      </c>
      <c r="I4" s="15" t="s">
        <v>8</v>
      </c>
      <c r="J4" s="15" t="s">
        <v>9</v>
      </c>
      <c r="K4" s="14" t="s">
        <v>10</v>
      </c>
      <c r="L4" s="14" t="s">
        <v>11</v>
      </c>
      <c r="M4" s="16" t="s">
        <v>12</v>
      </c>
    </row>
    <row r="5" spans="1:13" x14ac:dyDescent="0.25">
      <c r="A5" s="579" t="s">
        <v>241</v>
      </c>
      <c r="B5" s="581" t="s">
        <v>242</v>
      </c>
      <c r="C5" s="583" t="s">
        <v>243</v>
      </c>
      <c r="D5" s="73">
        <v>120426</v>
      </c>
      <c r="E5" s="74" t="s">
        <v>244</v>
      </c>
      <c r="F5" s="75" t="s">
        <v>245</v>
      </c>
      <c r="G5" s="76"/>
      <c r="H5" s="77">
        <v>691954.05700738158</v>
      </c>
      <c r="I5" s="77">
        <v>0</v>
      </c>
      <c r="J5" s="77">
        <v>0</v>
      </c>
      <c r="K5" s="77">
        <v>0</v>
      </c>
      <c r="L5" s="77">
        <v>0</v>
      </c>
      <c r="M5" s="78">
        <v>691954.05700738158</v>
      </c>
    </row>
    <row r="6" spans="1:13" ht="30" x14ac:dyDescent="0.25">
      <c r="A6" s="580"/>
      <c r="B6" s="582"/>
      <c r="C6" s="584"/>
      <c r="D6" s="6">
        <v>122883</v>
      </c>
      <c r="E6" s="24" t="s">
        <v>246</v>
      </c>
      <c r="F6" s="25" t="s">
        <v>247</v>
      </c>
      <c r="G6" s="26"/>
      <c r="H6" s="27">
        <v>0</v>
      </c>
      <c r="I6" s="27">
        <v>0</v>
      </c>
      <c r="J6" s="27">
        <v>331000</v>
      </c>
      <c r="K6" s="27">
        <v>0</v>
      </c>
      <c r="L6" s="27">
        <v>0</v>
      </c>
      <c r="M6" s="28">
        <v>331000</v>
      </c>
    </row>
    <row r="7" spans="1:13" ht="30" x14ac:dyDescent="0.25">
      <c r="A7" s="580"/>
      <c r="B7" s="582"/>
      <c r="C7" s="584"/>
      <c r="D7" s="79">
        <v>124173</v>
      </c>
      <c r="E7" s="80" t="s">
        <v>248</v>
      </c>
      <c r="F7" s="81" t="s">
        <v>249</v>
      </c>
      <c r="G7" s="82"/>
      <c r="H7" s="83">
        <v>252245.74070185368</v>
      </c>
      <c r="I7" s="83">
        <v>6900</v>
      </c>
      <c r="J7" s="83">
        <v>4000</v>
      </c>
      <c r="K7" s="83">
        <v>329800</v>
      </c>
      <c r="L7" s="83">
        <v>99000</v>
      </c>
      <c r="M7" s="84">
        <v>691945.74070185365</v>
      </c>
    </row>
    <row r="8" spans="1:13" ht="45" x14ac:dyDescent="0.25">
      <c r="A8" s="580"/>
      <c r="B8" s="582"/>
      <c r="C8" s="584"/>
      <c r="D8" s="6">
        <v>124209</v>
      </c>
      <c r="E8" s="24" t="s">
        <v>250</v>
      </c>
      <c r="F8" s="25" t="s">
        <v>251</v>
      </c>
      <c r="G8" s="26"/>
      <c r="H8" s="27">
        <v>262034.35128244545</v>
      </c>
      <c r="I8" s="27">
        <v>8888</v>
      </c>
      <c r="J8" s="27">
        <v>80000</v>
      </c>
      <c r="K8" s="27">
        <v>0</v>
      </c>
      <c r="L8" s="27">
        <v>0</v>
      </c>
      <c r="M8" s="28">
        <v>350922.35128244548</v>
      </c>
    </row>
    <row r="9" spans="1:13" ht="30" x14ac:dyDescent="0.25">
      <c r="A9" s="580"/>
      <c r="B9" s="582"/>
      <c r="C9" s="584"/>
      <c r="D9" s="79">
        <v>124210</v>
      </c>
      <c r="E9" s="80" t="s">
        <v>252</v>
      </c>
      <c r="F9" s="81" t="s">
        <v>253</v>
      </c>
      <c r="G9" s="82"/>
      <c r="H9" s="83">
        <v>174145.3404653919</v>
      </c>
      <c r="I9" s="83">
        <v>2629.333333333333</v>
      </c>
      <c r="J9" s="83">
        <v>200000</v>
      </c>
      <c r="K9" s="83">
        <v>150</v>
      </c>
      <c r="L9" s="83">
        <v>0</v>
      </c>
      <c r="M9" s="84">
        <v>376924.67379872524</v>
      </c>
    </row>
    <row r="10" spans="1:13" ht="45" x14ac:dyDescent="0.25">
      <c r="A10" s="580"/>
      <c r="B10" s="582"/>
      <c r="C10" s="584"/>
      <c r="D10" s="6">
        <v>124212</v>
      </c>
      <c r="E10" s="24" t="s">
        <v>254</v>
      </c>
      <c r="F10" s="25" t="s">
        <v>255</v>
      </c>
      <c r="G10" s="26"/>
      <c r="H10" s="27">
        <v>28913.209996499558</v>
      </c>
      <c r="I10" s="27">
        <v>250</v>
      </c>
      <c r="J10" s="27">
        <v>25000</v>
      </c>
      <c r="K10" s="27">
        <v>0</v>
      </c>
      <c r="L10" s="27">
        <v>0</v>
      </c>
      <c r="M10" s="28">
        <v>54163.209996499558</v>
      </c>
    </row>
    <row r="11" spans="1:13" ht="30" x14ac:dyDescent="0.25">
      <c r="A11" s="580"/>
      <c r="B11" s="582"/>
      <c r="C11" s="584"/>
      <c r="D11" s="79">
        <v>124214</v>
      </c>
      <c r="E11" s="80" t="s">
        <v>256</v>
      </c>
      <c r="F11" s="81" t="s">
        <v>257</v>
      </c>
      <c r="G11" s="82"/>
      <c r="H11" s="83">
        <v>954548.81463833537</v>
      </c>
      <c r="I11" s="83">
        <v>30056</v>
      </c>
      <c r="J11" s="83">
        <v>31000</v>
      </c>
      <c r="K11" s="83">
        <v>24790</v>
      </c>
      <c r="L11" s="83">
        <v>0</v>
      </c>
      <c r="M11" s="84">
        <v>1040394.8146383354</v>
      </c>
    </row>
    <row r="12" spans="1:13" ht="30" x14ac:dyDescent="0.25">
      <c r="A12" s="580"/>
      <c r="B12" s="582"/>
      <c r="C12" s="584"/>
      <c r="D12" s="6">
        <v>124215</v>
      </c>
      <c r="E12" s="24" t="s">
        <v>258</v>
      </c>
      <c r="F12" s="25" t="s">
        <v>259</v>
      </c>
      <c r="G12" s="26"/>
      <c r="H12" s="27">
        <v>369271.73561203567</v>
      </c>
      <c r="I12" s="27">
        <v>131858.33333333331</v>
      </c>
      <c r="J12" s="27">
        <v>0</v>
      </c>
      <c r="K12" s="27">
        <v>0</v>
      </c>
      <c r="L12" s="27">
        <v>0</v>
      </c>
      <c r="M12" s="28">
        <v>501130.06894536898</v>
      </c>
    </row>
    <row r="13" spans="1:13" ht="30" x14ac:dyDescent="0.25">
      <c r="A13" s="580"/>
      <c r="B13" s="582"/>
      <c r="C13" s="584"/>
      <c r="D13" s="79">
        <v>124620</v>
      </c>
      <c r="E13" s="80" t="s">
        <v>260</v>
      </c>
      <c r="F13" s="81" t="s">
        <v>261</v>
      </c>
      <c r="G13" s="82"/>
      <c r="H13" s="83">
        <v>152888.82272907463</v>
      </c>
      <c r="I13" s="83">
        <v>3840.666666666667</v>
      </c>
      <c r="J13" s="83">
        <v>0</v>
      </c>
      <c r="K13" s="83">
        <v>2000</v>
      </c>
      <c r="L13" s="83">
        <v>0</v>
      </c>
      <c r="M13" s="84">
        <v>158729.48939574129</v>
      </c>
    </row>
    <row r="14" spans="1:13" x14ac:dyDescent="0.25">
      <c r="A14" s="580"/>
      <c r="B14" s="582"/>
      <c r="C14" s="584"/>
      <c r="D14" s="6">
        <v>124621</v>
      </c>
      <c r="E14" s="24" t="s">
        <v>262</v>
      </c>
      <c r="F14" s="25" t="s">
        <v>263</v>
      </c>
      <c r="G14" s="26"/>
      <c r="H14" s="27">
        <v>7354.9175770833335</v>
      </c>
      <c r="I14" s="27">
        <v>7125</v>
      </c>
      <c r="J14" s="27">
        <v>1</v>
      </c>
      <c r="K14" s="27">
        <v>0</v>
      </c>
      <c r="L14" s="27">
        <v>0</v>
      </c>
      <c r="M14" s="28">
        <v>14480.917577083334</v>
      </c>
    </row>
    <row r="15" spans="1:13" x14ac:dyDescent="0.25">
      <c r="A15" s="580"/>
      <c r="B15" s="582"/>
      <c r="C15" s="584"/>
      <c r="D15" s="79">
        <v>124622</v>
      </c>
      <c r="E15" s="80" t="s">
        <v>264</v>
      </c>
      <c r="F15" s="81" t="s">
        <v>265</v>
      </c>
      <c r="G15" s="82"/>
      <c r="H15" s="83">
        <v>95010.139843383891</v>
      </c>
      <c r="I15" s="83">
        <v>24458.666666666664</v>
      </c>
      <c r="J15" s="83">
        <v>0</v>
      </c>
      <c r="K15" s="83">
        <v>6300</v>
      </c>
      <c r="L15" s="83">
        <v>0</v>
      </c>
      <c r="M15" s="84">
        <v>125768.80651005055</v>
      </c>
    </row>
    <row r="16" spans="1:13" x14ac:dyDescent="0.25">
      <c r="A16" s="580"/>
      <c r="B16" s="582"/>
      <c r="C16" s="584"/>
      <c r="D16" s="6">
        <v>124623</v>
      </c>
      <c r="E16" s="24" t="s">
        <v>266</v>
      </c>
      <c r="F16" s="25" t="s">
        <v>267</v>
      </c>
      <c r="G16" s="26"/>
      <c r="H16" s="27">
        <v>24866.566830748969</v>
      </c>
      <c r="I16" s="27">
        <v>50</v>
      </c>
      <c r="J16" s="27">
        <v>20000</v>
      </c>
      <c r="K16" s="27">
        <v>0</v>
      </c>
      <c r="L16" s="27">
        <v>0</v>
      </c>
      <c r="M16" s="28">
        <v>44916.566830748969</v>
      </c>
    </row>
    <row r="17" spans="1:13" x14ac:dyDescent="0.25">
      <c r="A17" s="580"/>
      <c r="B17" s="582"/>
      <c r="C17" s="85" t="str">
        <f>+C5&amp;" Total"</f>
        <v>2.1.1 IANA Department Operations Total</v>
      </c>
      <c r="D17" s="86"/>
      <c r="E17" s="87"/>
      <c r="F17" s="88"/>
      <c r="G17" s="89">
        <v>18.050000000000004</v>
      </c>
      <c r="H17" s="90">
        <v>3013233.6966842343</v>
      </c>
      <c r="I17" s="90">
        <v>216055.99999999994</v>
      </c>
      <c r="J17" s="90">
        <v>691001</v>
      </c>
      <c r="K17" s="90">
        <v>363040</v>
      </c>
      <c r="L17" s="90">
        <v>99000</v>
      </c>
      <c r="M17" s="91">
        <v>4382330.6966842338</v>
      </c>
    </row>
    <row r="18" spans="1:13" ht="75" x14ac:dyDescent="0.25">
      <c r="A18" s="580"/>
      <c r="B18" s="582"/>
      <c r="C18" s="584" t="s">
        <v>268</v>
      </c>
      <c r="D18" s="6">
        <v>124213</v>
      </c>
      <c r="E18" s="24" t="s">
        <v>269</v>
      </c>
      <c r="F18" s="25" t="s">
        <v>270</v>
      </c>
      <c r="G18" s="26"/>
      <c r="H18" s="27">
        <v>79611.939185824755</v>
      </c>
      <c r="I18" s="27">
        <v>0</v>
      </c>
      <c r="J18" s="27">
        <v>15000</v>
      </c>
      <c r="K18" s="27">
        <v>0</v>
      </c>
      <c r="L18" s="27">
        <v>0</v>
      </c>
      <c r="M18" s="28">
        <v>94611.939185824755</v>
      </c>
    </row>
    <row r="19" spans="1:13" ht="45" x14ac:dyDescent="0.25">
      <c r="A19" s="580"/>
      <c r="B19" s="582"/>
      <c r="C19" s="584"/>
      <c r="D19" s="79">
        <v>31504</v>
      </c>
      <c r="E19" s="80" t="s">
        <v>271</v>
      </c>
      <c r="F19" s="81" t="s">
        <v>272</v>
      </c>
      <c r="G19" s="82"/>
      <c r="H19" s="83">
        <v>91380.378812286363</v>
      </c>
      <c r="I19" s="83">
        <v>0</v>
      </c>
      <c r="J19" s="83">
        <v>25000</v>
      </c>
      <c r="K19" s="83">
        <v>0</v>
      </c>
      <c r="L19" s="83">
        <v>0</v>
      </c>
      <c r="M19" s="84">
        <v>116380.37881228636</v>
      </c>
    </row>
    <row r="20" spans="1:13" ht="30" x14ac:dyDescent="0.25">
      <c r="A20" s="580"/>
      <c r="B20" s="582"/>
      <c r="C20" s="584"/>
      <c r="D20" s="6">
        <v>31505</v>
      </c>
      <c r="E20" s="24" t="s">
        <v>273</v>
      </c>
      <c r="F20" s="25" t="s">
        <v>274</v>
      </c>
      <c r="G20" s="26"/>
      <c r="H20" s="27">
        <v>85165.958659635246</v>
      </c>
      <c r="I20" s="27">
        <v>746</v>
      </c>
      <c r="J20" s="27">
        <v>0</v>
      </c>
      <c r="K20" s="27">
        <v>0</v>
      </c>
      <c r="L20" s="27">
        <v>0</v>
      </c>
      <c r="M20" s="28">
        <v>85911.958659635246</v>
      </c>
    </row>
    <row r="21" spans="1:13" x14ac:dyDescent="0.25">
      <c r="A21" s="580"/>
      <c r="B21" s="582"/>
      <c r="C21" s="85" t="str">
        <f>+C18&amp;" Total"</f>
        <v>2.1.2 IANA System Enhancements Total</v>
      </c>
      <c r="D21" s="86"/>
      <c r="E21" s="87"/>
      <c r="F21" s="88"/>
      <c r="G21" s="89">
        <v>1.1666666666666665</v>
      </c>
      <c r="H21" s="90">
        <v>256158.27665774638</v>
      </c>
      <c r="I21" s="90">
        <v>746</v>
      </c>
      <c r="J21" s="90">
        <v>40000</v>
      </c>
      <c r="K21" s="90">
        <v>0</v>
      </c>
      <c r="L21" s="90">
        <v>0</v>
      </c>
      <c r="M21" s="91">
        <v>296904.27665774641</v>
      </c>
    </row>
    <row r="22" spans="1:13" ht="45" x14ac:dyDescent="0.25">
      <c r="A22" s="580"/>
      <c r="B22" s="582"/>
      <c r="C22" s="584" t="s">
        <v>275</v>
      </c>
      <c r="D22" s="79">
        <v>32003</v>
      </c>
      <c r="E22" s="80" t="s">
        <v>276</v>
      </c>
      <c r="F22" s="81" t="s">
        <v>277</v>
      </c>
      <c r="G22" s="82"/>
      <c r="H22" s="83">
        <v>44669.664417500004</v>
      </c>
      <c r="I22" s="83">
        <v>0</v>
      </c>
      <c r="J22" s="83">
        <v>0</v>
      </c>
      <c r="K22" s="83">
        <v>2500</v>
      </c>
      <c r="L22" s="83">
        <v>0</v>
      </c>
      <c r="M22" s="84">
        <v>47169.664417500004</v>
      </c>
    </row>
    <row r="23" spans="1:13" ht="45" x14ac:dyDescent="0.25">
      <c r="A23" s="580"/>
      <c r="B23" s="582"/>
      <c r="C23" s="584"/>
      <c r="D23" s="6">
        <v>124122</v>
      </c>
      <c r="E23" s="24" t="s">
        <v>278</v>
      </c>
      <c r="F23" s="25" t="s">
        <v>279</v>
      </c>
      <c r="G23" s="26"/>
      <c r="H23" s="27">
        <v>216370.72389841673</v>
      </c>
      <c r="I23" s="27">
        <v>0</v>
      </c>
      <c r="J23" s="27">
        <v>0</v>
      </c>
      <c r="K23" s="27">
        <v>0</v>
      </c>
      <c r="L23" s="27">
        <v>0</v>
      </c>
      <c r="M23" s="28">
        <v>216370.72389841673</v>
      </c>
    </row>
    <row r="24" spans="1:13" x14ac:dyDescent="0.25">
      <c r="A24" s="580"/>
      <c r="B24" s="582"/>
      <c r="C24" s="85" t="str">
        <f>+C22&amp;" Total"</f>
        <v>2.1.3 Advice Registry Management Total</v>
      </c>
      <c r="D24" s="86"/>
      <c r="E24" s="87"/>
      <c r="F24" s="88"/>
      <c r="G24" s="89">
        <v>1.2999999999999998</v>
      </c>
      <c r="H24" s="90">
        <v>261040.38831591673</v>
      </c>
      <c r="I24" s="90">
        <v>0</v>
      </c>
      <c r="J24" s="90">
        <v>0</v>
      </c>
      <c r="K24" s="90">
        <v>2500</v>
      </c>
      <c r="L24" s="90">
        <v>0</v>
      </c>
      <c r="M24" s="91">
        <v>263540.38831591676</v>
      </c>
    </row>
    <row r="25" spans="1:13" x14ac:dyDescent="0.25">
      <c r="A25" s="580"/>
      <c r="B25" s="582"/>
      <c r="C25" s="584" t="s">
        <v>280</v>
      </c>
      <c r="D25" s="79">
        <v>32551</v>
      </c>
      <c r="E25" s="80" t="s">
        <v>281</v>
      </c>
      <c r="F25" s="81" t="s">
        <v>282</v>
      </c>
      <c r="G25" s="82"/>
      <c r="H25" s="83">
        <v>92284.663108749985</v>
      </c>
      <c r="I25" s="83">
        <v>0</v>
      </c>
      <c r="J25" s="83">
        <v>0</v>
      </c>
      <c r="K25" s="83">
        <v>0</v>
      </c>
      <c r="L25" s="83">
        <v>0</v>
      </c>
      <c r="M25" s="84">
        <v>92284.663108749985</v>
      </c>
    </row>
    <row r="26" spans="1:13" ht="30" x14ac:dyDescent="0.25">
      <c r="A26" s="580"/>
      <c r="B26" s="582"/>
      <c r="C26" s="584"/>
      <c r="D26" s="48">
        <v>124126</v>
      </c>
      <c r="E26" s="49" t="s">
        <v>283</v>
      </c>
      <c r="F26" s="50" t="s">
        <v>284</v>
      </c>
      <c r="G26" s="51"/>
      <c r="H26" s="52">
        <v>65415.572086376997</v>
      </c>
      <c r="I26" s="52">
        <v>2100</v>
      </c>
      <c r="J26" s="52">
        <v>570000</v>
      </c>
      <c r="K26" s="52">
        <v>0</v>
      </c>
      <c r="L26" s="52">
        <v>0</v>
      </c>
      <c r="M26" s="53">
        <v>637515.57208637695</v>
      </c>
    </row>
    <row r="27" spans="1:13" x14ac:dyDescent="0.25">
      <c r="A27" s="580"/>
      <c r="B27" s="582"/>
      <c r="C27" s="584"/>
      <c r="D27" s="79">
        <v>124187</v>
      </c>
      <c r="E27" s="80" t="s">
        <v>285</v>
      </c>
      <c r="F27" s="81" t="s">
        <v>286</v>
      </c>
      <c r="G27" s="82"/>
      <c r="H27" s="83">
        <v>31103.047703243104</v>
      </c>
      <c r="I27" s="83">
        <v>47700</v>
      </c>
      <c r="J27" s="83">
        <v>352500</v>
      </c>
      <c r="K27" s="83">
        <v>0</v>
      </c>
      <c r="L27" s="83">
        <v>0</v>
      </c>
      <c r="M27" s="84">
        <v>431303.04770324309</v>
      </c>
    </row>
    <row r="28" spans="1:13" x14ac:dyDescent="0.25">
      <c r="A28" s="580"/>
      <c r="B28" s="582"/>
      <c r="C28" s="584"/>
      <c r="D28" s="48">
        <v>124191</v>
      </c>
      <c r="E28" s="49" t="s">
        <v>287</v>
      </c>
      <c r="F28" s="50" t="s">
        <v>288</v>
      </c>
      <c r="G28" s="51"/>
      <c r="H28" s="52">
        <v>828118.24940816418</v>
      </c>
      <c r="I28" s="52">
        <v>18744</v>
      </c>
      <c r="J28" s="52">
        <v>1071000</v>
      </c>
      <c r="K28" s="52">
        <v>0</v>
      </c>
      <c r="L28" s="52">
        <v>0</v>
      </c>
      <c r="M28" s="53">
        <v>1917862.2494081641</v>
      </c>
    </row>
    <row r="29" spans="1:13" x14ac:dyDescent="0.25">
      <c r="A29" s="580"/>
      <c r="B29" s="582"/>
      <c r="C29" s="584"/>
      <c r="D29" s="79">
        <v>124193</v>
      </c>
      <c r="E29" s="80" t="s">
        <v>289</v>
      </c>
      <c r="F29" s="81" t="s">
        <v>290</v>
      </c>
      <c r="G29" s="82"/>
      <c r="H29" s="83">
        <v>588025.57745456824</v>
      </c>
      <c r="I29" s="83">
        <v>0</v>
      </c>
      <c r="J29" s="83">
        <v>96000</v>
      </c>
      <c r="K29" s="83">
        <v>0</v>
      </c>
      <c r="L29" s="83">
        <v>0</v>
      </c>
      <c r="M29" s="84">
        <v>684025.57745456824</v>
      </c>
    </row>
    <row r="30" spans="1:13" x14ac:dyDescent="0.25">
      <c r="A30" s="580"/>
      <c r="B30" s="582"/>
      <c r="C30" s="584"/>
      <c r="D30" s="48">
        <v>124195</v>
      </c>
      <c r="E30" s="49" t="s">
        <v>291</v>
      </c>
      <c r="F30" s="50" t="s">
        <v>292</v>
      </c>
      <c r="G30" s="51"/>
      <c r="H30" s="52">
        <v>77839.748267308023</v>
      </c>
      <c r="I30" s="52">
        <v>0</v>
      </c>
      <c r="J30" s="52">
        <v>0</v>
      </c>
      <c r="K30" s="52">
        <v>0</v>
      </c>
      <c r="L30" s="52">
        <v>0</v>
      </c>
      <c r="M30" s="53">
        <v>77839.748267308023</v>
      </c>
    </row>
    <row r="31" spans="1:13" x14ac:dyDescent="0.25">
      <c r="A31" s="580"/>
      <c r="B31" s="582"/>
      <c r="C31" s="584"/>
      <c r="D31" s="79">
        <v>124349</v>
      </c>
      <c r="E31" s="80" t="s">
        <v>293</v>
      </c>
      <c r="F31" s="81" t="s">
        <v>294</v>
      </c>
      <c r="G31" s="82"/>
      <c r="H31" s="83">
        <v>0</v>
      </c>
      <c r="I31" s="83">
        <v>384548.66666666669</v>
      </c>
      <c r="J31" s="83">
        <v>0</v>
      </c>
      <c r="K31" s="83">
        <v>0</v>
      </c>
      <c r="L31" s="83">
        <v>0</v>
      </c>
      <c r="M31" s="84">
        <v>384548.66666666669</v>
      </c>
    </row>
    <row r="32" spans="1:13" x14ac:dyDescent="0.25">
      <c r="A32" s="580"/>
      <c r="B32" s="582"/>
      <c r="C32" s="584"/>
      <c r="D32" s="48">
        <v>124939</v>
      </c>
      <c r="E32" s="49" t="s">
        <v>295</v>
      </c>
      <c r="F32" s="50" t="s">
        <v>296</v>
      </c>
      <c r="G32" s="51"/>
      <c r="H32" s="52">
        <v>916007.48813219974</v>
      </c>
      <c r="I32" s="52">
        <v>81510</v>
      </c>
      <c r="J32" s="52">
        <v>165000</v>
      </c>
      <c r="K32" s="52">
        <v>3000</v>
      </c>
      <c r="L32" s="52">
        <v>0</v>
      </c>
      <c r="M32" s="53">
        <v>1165517.4881321997</v>
      </c>
    </row>
    <row r="33" spans="1:13" x14ac:dyDescent="0.25">
      <c r="A33" s="580"/>
      <c r="B33" s="582"/>
      <c r="C33" s="584"/>
      <c r="D33" s="79">
        <v>127446</v>
      </c>
      <c r="E33" s="80" t="s">
        <v>297</v>
      </c>
      <c r="F33" s="81" t="s">
        <v>282</v>
      </c>
      <c r="G33" s="82"/>
      <c r="H33" s="83">
        <v>0</v>
      </c>
      <c r="I33" s="83">
        <v>282909.03000000003</v>
      </c>
      <c r="J33" s="83">
        <v>0</v>
      </c>
      <c r="K33" s="83">
        <v>12000</v>
      </c>
      <c r="L33" s="83">
        <v>0</v>
      </c>
      <c r="M33" s="84">
        <v>294909.03000000003</v>
      </c>
    </row>
    <row r="34" spans="1:13" x14ac:dyDescent="0.25">
      <c r="A34" s="580"/>
      <c r="B34" s="582"/>
      <c r="C34" s="584"/>
      <c r="D34" s="48">
        <v>127510</v>
      </c>
      <c r="E34" s="49" t="s">
        <v>298</v>
      </c>
      <c r="F34" s="50" t="s">
        <v>298</v>
      </c>
      <c r="G34" s="51"/>
      <c r="H34" s="52">
        <v>173250</v>
      </c>
      <c r="I34" s="52">
        <v>6634.6666666666661</v>
      </c>
      <c r="J34" s="52">
        <v>0</v>
      </c>
      <c r="K34" s="52">
        <v>0</v>
      </c>
      <c r="L34" s="52">
        <v>0</v>
      </c>
      <c r="M34" s="53">
        <v>179884.66666666666</v>
      </c>
    </row>
    <row r="35" spans="1:13" x14ac:dyDescent="0.25">
      <c r="A35" s="580"/>
      <c r="B35" s="582"/>
      <c r="C35" s="85" t="str">
        <f>+C25&amp;" Total"</f>
        <v>2.1.4 Global Domains Division (GDD) Operations Total</v>
      </c>
      <c r="D35" s="86"/>
      <c r="E35" s="87"/>
      <c r="F35" s="88"/>
      <c r="G35" s="89">
        <v>15.049999999999999</v>
      </c>
      <c r="H35" s="90">
        <v>2772044.3461606102</v>
      </c>
      <c r="I35" s="90">
        <v>824146.3633333334</v>
      </c>
      <c r="J35" s="90">
        <v>2254500</v>
      </c>
      <c r="K35" s="90">
        <v>15000</v>
      </c>
      <c r="L35" s="90">
        <v>0</v>
      </c>
      <c r="M35" s="91">
        <v>5865690.7094939444</v>
      </c>
    </row>
    <row r="36" spans="1:13" x14ac:dyDescent="0.25">
      <c r="A36" s="580"/>
      <c r="B36" s="582"/>
      <c r="C36" s="584" t="s">
        <v>299</v>
      </c>
      <c r="D36" s="79">
        <v>124579</v>
      </c>
      <c r="E36" s="80" t="s">
        <v>300</v>
      </c>
      <c r="F36" s="81" t="s">
        <v>301</v>
      </c>
      <c r="G36" s="82"/>
      <c r="H36" s="83">
        <v>657604.24665380514</v>
      </c>
      <c r="I36" s="83">
        <v>63466.666666666664</v>
      </c>
      <c r="J36" s="83">
        <v>0</v>
      </c>
      <c r="K36" s="83">
        <v>65840</v>
      </c>
      <c r="L36" s="83">
        <v>0</v>
      </c>
      <c r="M36" s="84">
        <v>786910.91332047177</v>
      </c>
    </row>
    <row r="37" spans="1:13" ht="30" x14ac:dyDescent="0.25">
      <c r="A37" s="580"/>
      <c r="B37" s="582"/>
      <c r="C37" s="584"/>
      <c r="D37" s="6">
        <v>124580</v>
      </c>
      <c r="E37" s="24" t="s">
        <v>302</v>
      </c>
      <c r="F37" s="25" t="s">
        <v>303</v>
      </c>
      <c r="G37" s="26"/>
      <c r="H37" s="27">
        <v>224046.55615211395</v>
      </c>
      <c r="I37" s="27">
        <v>56604</v>
      </c>
      <c r="J37" s="27">
        <v>0</v>
      </c>
      <c r="K37" s="27">
        <v>0</v>
      </c>
      <c r="L37" s="27">
        <v>0</v>
      </c>
      <c r="M37" s="28">
        <v>280650.55615211395</v>
      </c>
    </row>
    <row r="38" spans="1:13" ht="30" x14ac:dyDescent="0.25">
      <c r="A38" s="580"/>
      <c r="B38" s="582"/>
      <c r="C38" s="85"/>
      <c r="D38" s="79">
        <v>128256</v>
      </c>
      <c r="E38" s="80" t="s">
        <v>304</v>
      </c>
      <c r="F38" s="81" t="s">
        <v>305</v>
      </c>
      <c r="G38" s="82"/>
      <c r="H38" s="83">
        <v>180048.30366667133</v>
      </c>
      <c r="I38" s="83">
        <v>0</v>
      </c>
      <c r="J38" s="83">
        <v>0</v>
      </c>
      <c r="K38" s="83">
        <v>20200</v>
      </c>
      <c r="L38" s="83">
        <v>0</v>
      </c>
      <c r="M38" s="84">
        <v>200248.30366667133</v>
      </c>
    </row>
    <row r="39" spans="1:13" x14ac:dyDescent="0.25">
      <c r="A39" s="580"/>
      <c r="B39" s="582"/>
      <c r="C39" s="85"/>
      <c r="D39" s="6">
        <v>128264</v>
      </c>
      <c r="E39" s="24" t="s">
        <v>306</v>
      </c>
      <c r="F39" s="25" t="s">
        <v>307</v>
      </c>
      <c r="G39" s="26"/>
      <c r="H39" s="27">
        <v>480663.00412337674</v>
      </c>
      <c r="I39" s="27">
        <v>0</v>
      </c>
      <c r="J39" s="27">
        <v>12000</v>
      </c>
      <c r="K39" s="27">
        <v>90000</v>
      </c>
      <c r="L39" s="27">
        <v>0</v>
      </c>
      <c r="M39" s="28">
        <v>582663.00412337668</v>
      </c>
    </row>
    <row r="40" spans="1:13" x14ac:dyDescent="0.25">
      <c r="A40" s="580"/>
      <c r="B40" s="582"/>
      <c r="C40" s="85" t="str">
        <f>+C36&amp;" Total"</f>
        <v>2.1.5 Global Customer Support Total</v>
      </c>
      <c r="D40" s="86"/>
      <c r="E40" s="87"/>
      <c r="F40" s="88"/>
      <c r="G40" s="89">
        <v>14.95</v>
      </c>
      <c r="H40" s="90">
        <v>1542362.1105959672</v>
      </c>
      <c r="I40" s="90">
        <v>120070.66666666666</v>
      </c>
      <c r="J40" s="90">
        <v>12000</v>
      </c>
      <c r="K40" s="90">
        <v>176040</v>
      </c>
      <c r="L40" s="90">
        <v>0</v>
      </c>
      <c r="M40" s="91">
        <v>1850472.7772626337</v>
      </c>
    </row>
    <row r="41" spans="1:13" ht="60" x14ac:dyDescent="0.25">
      <c r="A41" s="580"/>
      <c r="B41" s="582"/>
      <c r="C41" s="584" t="s">
        <v>308</v>
      </c>
      <c r="D41" s="79">
        <v>32059</v>
      </c>
      <c r="E41" s="80" t="s">
        <v>309</v>
      </c>
      <c r="F41" s="81" t="s">
        <v>310</v>
      </c>
      <c r="G41" s="82"/>
      <c r="H41" s="83">
        <v>0</v>
      </c>
      <c r="I41" s="83">
        <v>0</v>
      </c>
      <c r="J41" s="83">
        <v>0</v>
      </c>
      <c r="K41" s="83">
        <v>0</v>
      </c>
      <c r="L41" s="83">
        <v>0</v>
      </c>
      <c r="M41" s="84">
        <v>0</v>
      </c>
    </row>
    <row r="42" spans="1:13" x14ac:dyDescent="0.25">
      <c r="A42" s="580"/>
      <c r="B42" s="582"/>
      <c r="C42" s="584"/>
      <c r="D42" s="48">
        <v>128303</v>
      </c>
      <c r="E42" s="49" t="s">
        <v>311</v>
      </c>
      <c r="F42" s="50" t="s">
        <v>312</v>
      </c>
      <c r="G42" s="51"/>
      <c r="H42" s="52">
        <v>0</v>
      </c>
      <c r="I42" s="52">
        <v>3450</v>
      </c>
      <c r="J42" s="52">
        <v>0</v>
      </c>
      <c r="K42" s="52">
        <v>0</v>
      </c>
      <c r="L42" s="52">
        <v>0</v>
      </c>
      <c r="M42" s="53">
        <v>3450</v>
      </c>
    </row>
    <row r="43" spans="1:13" x14ac:dyDescent="0.25">
      <c r="A43" s="580"/>
      <c r="B43" s="582"/>
      <c r="C43" s="584"/>
      <c r="D43" s="79">
        <v>128304</v>
      </c>
      <c r="E43" s="80" t="s">
        <v>313</v>
      </c>
      <c r="F43" s="81" t="s">
        <v>314</v>
      </c>
      <c r="G43" s="82"/>
      <c r="H43" s="83">
        <v>0</v>
      </c>
      <c r="I43" s="83">
        <v>7200</v>
      </c>
      <c r="J43" s="83">
        <v>0</v>
      </c>
      <c r="K43" s="83">
        <v>22080</v>
      </c>
      <c r="L43" s="83">
        <v>0</v>
      </c>
      <c r="M43" s="84">
        <v>29280</v>
      </c>
    </row>
    <row r="44" spans="1:13" x14ac:dyDescent="0.25">
      <c r="A44" s="580"/>
      <c r="B44" s="582"/>
      <c r="C44" s="584"/>
      <c r="D44" s="48">
        <v>128305</v>
      </c>
      <c r="E44" s="49" t="s">
        <v>315</v>
      </c>
      <c r="F44" s="50" t="s">
        <v>316</v>
      </c>
      <c r="G44" s="51"/>
      <c r="H44" s="52">
        <v>326725.57864300034</v>
      </c>
      <c r="I44" s="52">
        <v>0</v>
      </c>
      <c r="J44" s="52">
        <v>0</v>
      </c>
      <c r="K44" s="52">
        <v>0</v>
      </c>
      <c r="L44" s="52">
        <v>0</v>
      </c>
      <c r="M44" s="53">
        <v>326725.57864300034</v>
      </c>
    </row>
    <row r="45" spans="1:13" x14ac:dyDescent="0.25">
      <c r="A45" s="580"/>
      <c r="B45" s="582"/>
      <c r="C45" s="584"/>
      <c r="D45" s="79">
        <v>128306</v>
      </c>
      <c r="E45" s="80" t="s">
        <v>317</v>
      </c>
      <c r="F45" s="81" t="s">
        <v>318</v>
      </c>
      <c r="G45" s="82"/>
      <c r="H45" s="83">
        <v>107327.93550454798</v>
      </c>
      <c r="I45" s="83">
        <v>0</v>
      </c>
      <c r="J45" s="83">
        <v>0</v>
      </c>
      <c r="K45" s="83">
        <v>0</v>
      </c>
      <c r="L45" s="83">
        <v>0</v>
      </c>
      <c r="M45" s="84">
        <v>107327.93550454798</v>
      </c>
    </row>
    <row r="46" spans="1:13" x14ac:dyDescent="0.25">
      <c r="A46" s="580"/>
      <c r="B46" s="582"/>
      <c r="C46" s="85" t="str">
        <f>+C41&amp;" Total"</f>
        <v>2.1.6 Product Management Total</v>
      </c>
      <c r="D46" s="86"/>
      <c r="E46" s="87"/>
      <c r="F46" s="88"/>
      <c r="G46" s="89">
        <v>2</v>
      </c>
      <c r="H46" s="90">
        <v>434053.5141475483</v>
      </c>
      <c r="I46" s="90">
        <v>10650</v>
      </c>
      <c r="J46" s="90">
        <v>0</v>
      </c>
      <c r="K46" s="90">
        <v>22080</v>
      </c>
      <c r="L46" s="90">
        <v>0</v>
      </c>
      <c r="M46" s="91">
        <v>466783.5141475483</v>
      </c>
    </row>
    <row r="47" spans="1:13" x14ac:dyDescent="0.25">
      <c r="A47" s="580"/>
      <c r="B47" s="582"/>
      <c r="C47" s="584" t="s">
        <v>319</v>
      </c>
      <c r="D47" s="48">
        <v>120625</v>
      </c>
      <c r="E47" s="49" t="s">
        <v>320</v>
      </c>
      <c r="F47" s="50" t="s">
        <v>321</v>
      </c>
      <c r="G47" s="51"/>
      <c r="H47" s="52">
        <v>255364.29388862499</v>
      </c>
      <c r="I47" s="52">
        <v>42364</v>
      </c>
      <c r="J47" s="52">
        <v>278296</v>
      </c>
      <c r="K47" s="52">
        <v>119069.33333333333</v>
      </c>
      <c r="L47" s="52">
        <v>80000</v>
      </c>
      <c r="M47" s="53">
        <v>775093.62722195836</v>
      </c>
    </row>
    <row r="48" spans="1:13" x14ac:dyDescent="0.25">
      <c r="A48" s="580"/>
      <c r="B48" s="582"/>
      <c r="C48" s="584"/>
      <c r="D48" s="92" t="s">
        <v>322</v>
      </c>
      <c r="E48" s="49" t="s">
        <v>320</v>
      </c>
      <c r="F48" s="50" t="s">
        <v>321</v>
      </c>
      <c r="G48" s="51"/>
      <c r="H48" s="52">
        <v>0</v>
      </c>
      <c r="I48" s="52">
        <v>0</v>
      </c>
      <c r="J48" s="52">
        <v>600000</v>
      </c>
      <c r="K48" s="52">
        <v>0</v>
      </c>
      <c r="L48" s="52">
        <v>0</v>
      </c>
      <c r="M48" s="53">
        <v>600000</v>
      </c>
    </row>
    <row r="49" spans="1:13" x14ac:dyDescent="0.25">
      <c r="A49" s="580"/>
      <c r="B49" s="582"/>
      <c r="C49" s="85" t="str">
        <f>+C47&amp;" Total"</f>
        <v>2.1.7 Implementation of IANA Functions Stewardship Transition &amp; Enhancing ICANN Accountability Total</v>
      </c>
      <c r="D49" s="86"/>
      <c r="E49" s="87"/>
      <c r="F49" s="88"/>
      <c r="G49" s="89">
        <v>1</v>
      </c>
      <c r="H49" s="90">
        <v>255364.29388862499</v>
      </c>
      <c r="I49" s="90">
        <v>42364</v>
      </c>
      <c r="J49" s="90">
        <v>878296</v>
      </c>
      <c r="K49" s="90">
        <v>119069.33333333333</v>
      </c>
      <c r="L49" s="90">
        <v>80000</v>
      </c>
      <c r="M49" s="91">
        <v>1375093.6272219582</v>
      </c>
    </row>
    <row r="50" spans="1:13" ht="15.75" thickBot="1" x14ac:dyDescent="0.3">
      <c r="A50" s="580"/>
      <c r="B50" s="93" t="str">
        <f>+B5&amp;" Total"</f>
        <v>2.1 Foster and coordinate a healthy, secure, stable, and resilient identifier ecosystem Total</v>
      </c>
      <c r="C50" s="94"/>
      <c r="D50" s="95"/>
      <c r="E50" s="96"/>
      <c r="F50" s="97"/>
      <c r="G50" s="98">
        <v>53.516666666666666</v>
      </c>
      <c r="H50" s="99">
        <v>8534256.6264506485</v>
      </c>
      <c r="I50" s="99">
        <v>1214033.03</v>
      </c>
      <c r="J50" s="99">
        <v>3875797</v>
      </c>
      <c r="K50" s="99">
        <v>697729.33333333326</v>
      </c>
      <c r="L50" s="99">
        <v>179000</v>
      </c>
      <c r="M50" s="100">
        <v>14500815.989783982</v>
      </c>
    </row>
    <row r="51" spans="1:13" ht="30" x14ac:dyDescent="0.25">
      <c r="A51" s="580"/>
      <c r="B51" s="581" t="s">
        <v>323</v>
      </c>
      <c r="C51" s="584" t="s">
        <v>324</v>
      </c>
      <c r="D51" s="6">
        <v>11913</v>
      </c>
      <c r="E51" s="24" t="s">
        <v>325</v>
      </c>
      <c r="F51" s="25" t="s">
        <v>326</v>
      </c>
      <c r="G51" s="26"/>
      <c r="H51" s="27">
        <v>0</v>
      </c>
      <c r="I51" s="27">
        <v>0</v>
      </c>
      <c r="J51" s="27">
        <v>0</v>
      </c>
      <c r="K51" s="27">
        <v>0</v>
      </c>
      <c r="L51" s="27">
        <v>0</v>
      </c>
      <c r="M51" s="28">
        <v>0</v>
      </c>
    </row>
    <row r="52" spans="1:13" x14ac:dyDescent="0.25">
      <c r="A52" s="580"/>
      <c r="B52" s="582"/>
      <c r="C52" s="584"/>
      <c r="D52" s="79">
        <v>26119</v>
      </c>
      <c r="E52" s="80" t="s">
        <v>327</v>
      </c>
      <c r="F52" s="81" t="s">
        <v>328</v>
      </c>
      <c r="G52" s="82"/>
      <c r="H52" s="83">
        <v>36959.11458589301</v>
      </c>
      <c r="I52" s="83">
        <v>0</v>
      </c>
      <c r="J52" s="83">
        <v>0</v>
      </c>
      <c r="K52" s="83">
        <v>0</v>
      </c>
      <c r="L52" s="83">
        <v>0</v>
      </c>
      <c r="M52" s="84">
        <v>36959.11458589301</v>
      </c>
    </row>
    <row r="53" spans="1:13" ht="30" x14ac:dyDescent="0.25">
      <c r="A53" s="580"/>
      <c r="B53" s="582"/>
      <c r="C53" s="584"/>
      <c r="D53" s="6">
        <v>31461</v>
      </c>
      <c r="E53" s="24" t="s">
        <v>329</v>
      </c>
      <c r="F53" s="25" t="s">
        <v>330</v>
      </c>
      <c r="G53" s="26"/>
      <c r="H53" s="27">
        <v>36959.11458589301</v>
      </c>
      <c r="I53" s="27">
        <v>0</v>
      </c>
      <c r="J53" s="27">
        <v>0</v>
      </c>
      <c r="K53" s="27">
        <v>0</v>
      </c>
      <c r="L53" s="27">
        <v>0</v>
      </c>
      <c r="M53" s="28">
        <v>36959.11458589301</v>
      </c>
    </row>
    <row r="54" spans="1:13" x14ac:dyDescent="0.25">
      <c r="A54" s="580"/>
      <c r="B54" s="582"/>
      <c r="C54" s="584"/>
      <c r="D54" s="79">
        <v>123558</v>
      </c>
      <c r="E54" s="80" t="s">
        <v>331</v>
      </c>
      <c r="F54" s="81" t="s">
        <v>332</v>
      </c>
      <c r="G54" s="82"/>
      <c r="H54" s="83">
        <v>0</v>
      </c>
      <c r="I54" s="83">
        <v>0</v>
      </c>
      <c r="J54" s="83">
        <v>0</v>
      </c>
      <c r="K54" s="83">
        <v>0</v>
      </c>
      <c r="L54" s="83">
        <v>0</v>
      </c>
      <c r="M54" s="84">
        <v>0</v>
      </c>
    </row>
    <row r="55" spans="1:13" ht="30" x14ac:dyDescent="0.25">
      <c r="A55" s="580"/>
      <c r="B55" s="582"/>
      <c r="C55" s="584"/>
      <c r="D55" s="6">
        <v>128203</v>
      </c>
      <c r="E55" s="24" t="s">
        <v>333</v>
      </c>
      <c r="F55" s="25" t="s">
        <v>334</v>
      </c>
      <c r="G55" s="26"/>
      <c r="H55" s="27">
        <v>193223.63426131601</v>
      </c>
      <c r="I55" s="27">
        <v>15775.999999999995</v>
      </c>
      <c r="J55" s="27">
        <v>0</v>
      </c>
      <c r="K55" s="27">
        <v>0</v>
      </c>
      <c r="L55" s="27">
        <v>0</v>
      </c>
      <c r="M55" s="28">
        <v>208999.63426131601</v>
      </c>
    </row>
    <row r="56" spans="1:13" x14ac:dyDescent="0.25">
      <c r="A56" s="580"/>
      <c r="B56" s="582"/>
      <c r="C56" s="85" t="str">
        <f>+C51&amp;" Total"</f>
        <v>2.2.1 WHOIS Core Function/Service &amp; Improvements Total</v>
      </c>
      <c r="D56" s="86"/>
      <c r="E56" s="87"/>
      <c r="F56" s="88"/>
      <c r="G56" s="89">
        <v>0.6</v>
      </c>
      <c r="H56" s="90">
        <v>267141.86343310203</v>
      </c>
      <c r="I56" s="90">
        <v>15775.999999999995</v>
      </c>
      <c r="J56" s="90">
        <v>0</v>
      </c>
      <c r="K56" s="90">
        <v>0</v>
      </c>
      <c r="L56" s="90">
        <v>0</v>
      </c>
      <c r="M56" s="91">
        <v>282917.86343310203</v>
      </c>
    </row>
    <row r="57" spans="1:13" ht="30" x14ac:dyDescent="0.25">
      <c r="A57" s="580"/>
      <c r="B57" s="582"/>
      <c r="C57" s="584" t="s">
        <v>335</v>
      </c>
      <c r="D57" s="79">
        <v>32009</v>
      </c>
      <c r="E57" s="80" t="s">
        <v>336</v>
      </c>
      <c r="F57" s="81" t="s">
        <v>337</v>
      </c>
      <c r="G57" s="82"/>
      <c r="H57" s="83">
        <v>121374.0034743954</v>
      </c>
      <c r="I57" s="83">
        <v>0</v>
      </c>
      <c r="J57" s="83">
        <v>0</v>
      </c>
      <c r="K57" s="83">
        <v>0</v>
      </c>
      <c r="L57" s="83">
        <v>0</v>
      </c>
      <c r="M57" s="84">
        <v>121374.0034743954</v>
      </c>
    </row>
    <row r="58" spans="1:13" ht="30" x14ac:dyDescent="0.25">
      <c r="A58" s="580"/>
      <c r="B58" s="582"/>
      <c r="C58" s="584"/>
      <c r="D58" s="48">
        <v>32010</v>
      </c>
      <c r="E58" s="49" t="s">
        <v>338</v>
      </c>
      <c r="F58" s="50" t="s">
        <v>339</v>
      </c>
      <c r="G58" s="51"/>
      <c r="H58" s="52">
        <v>104178.91590469773</v>
      </c>
      <c r="I58" s="52">
        <v>0</v>
      </c>
      <c r="J58" s="52">
        <v>0</v>
      </c>
      <c r="K58" s="52">
        <v>0</v>
      </c>
      <c r="L58" s="52">
        <v>0</v>
      </c>
      <c r="M58" s="53">
        <v>104178.91590469773</v>
      </c>
    </row>
    <row r="59" spans="1:13" x14ac:dyDescent="0.25">
      <c r="A59" s="580"/>
      <c r="B59" s="582"/>
      <c r="C59" s="584"/>
      <c r="D59" s="79">
        <v>32011</v>
      </c>
      <c r="E59" s="80" t="s">
        <v>340</v>
      </c>
      <c r="F59" s="81" t="s">
        <v>341</v>
      </c>
      <c r="G59" s="82"/>
      <c r="H59" s="83">
        <v>193456.49610875003</v>
      </c>
      <c r="I59" s="83">
        <v>0</v>
      </c>
      <c r="J59" s="83">
        <v>0</v>
      </c>
      <c r="K59" s="83">
        <v>52000</v>
      </c>
      <c r="L59" s="83">
        <v>25000</v>
      </c>
      <c r="M59" s="84">
        <v>270456.49610875</v>
      </c>
    </row>
    <row r="60" spans="1:13" ht="30" x14ac:dyDescent="0.25">
      <c r="A60" s="580"/>
      <c r="B60" s="582"/>
      <c r="C60" s="584"/>
      <c r="D60" s="48">
        <v>127449</v>
      </c>
      <c r="E60" s="49" t="s">
        <v>342</v>
      </c>
      <c r="F60" s="50" t="s">
        <v>337</v>
      </c>
      <c r="G60" s="51"/>
      <c r="H60" s="52">
        <v>0</v>
      </c>
      <c r="I60" s="52">
        <v>0</v>
      </c>
      <c r="J60" s="52">
        <v>60000</v>
      </c>
      <c r="K60" s="52">
        <v>1000</v>
      </c>
      <c r="L60" s="52">
        <v>24000</v>
      </c>
      <c r="M60" s="53">
        <v>85000</v>
      </c>
    </row>
    <row r="61" spans="1:13" x14ac:dyDescent="0.25">
      <c r="A61" s="580"/>
      <c r="B61" s="582"/>
      <c r="C61" s="584"/>
      <c r="D61" s="79">
        <v>127452</v>
      </c>
      <c r="E61" s="80" t="s">
        <v>343</v>
      </c>
      <c r="F61" s="81" t="s">
        <v>343</v>
      </c>
      <c r="G61" s="82"/>
      <c r="H61" s="83">
        <v>28163.984783750002</v>
      </c>
      <c r="I61" s="83">
        <v>25000</v>
      </c>
      <c r="J61" s="83">
        <v>0</v>
      </c>
      <c r="K61" s="83">
        <v>50000</v>
      </c>
      <c r="L61" s="83">
        <v>0</v>
      </c>
      <c r="M61" s="84">
        <v>103163.98478375</v>
      </c>
    </row>
    <row r="62" spans="1:13" x14ac:dyDescent="0.25">
      <c r="A62" s="580"/>
      <c r="B62" s="582"/>
      <c r="C62" s="584"/>
      <c r="D62" s="48">
        <v>127453</v>
      </c>
      <c r="E62" s="49" t="s">
        <v>344</v>
      </c>
      <c r="F62" s="50" t="s">
        <v>344</v>
      </c>
      <c r="G62" s="51"/>
      <c r="H62" s="52">
        <v>163688.16739189543</v>
      </c>
      <c r="I62" s="52">
        <v>0</v>
      </c>
      <c r="J62" s="52">
        <v>120000</v>
      </c>
      <c r="K62" s="52">
        <v>0</v>
      </c>
      <c r="L62" s="52">
        <v>0</v>
      </c>
      <c r="M62" s="53">
        <v>283688.16739189543</v>
      </c>
    </row>
    <row r="63" spans="1:13" x14ac:dyDescent="0.25">
      <c r="A63" s="580"/>
      <c r="B63" s="582"/>
      <c r="C63" s="85" t="str">
        <f>+C57&amp;" Total"</f>
        <v>2.2.2 Identifier Evolution Total</v>
      </c>
      <c r="D63" s="86"/>
      <c r="E63" s="87"/>
      <c r="F63" s="88"/>
      <c r="G63" s="89">
        <v>1.9500000000000002</v>
      </c>
      <c r="H63" s="90">
        <v>610861.56766348868</v>
      </c>
      <c r="I63" s="90">
        <v>25000</v>
      </c>
      <c r="J63" s="90">
        <v>180000</v>
      </c>
      <c r="K63" s="90">
        <v>103000</v>
      </c>
      <c r="L63" s="90">
        <v>49000</v>
      </c>
      <c r="M63" s="91">
        <v>967861.56766348856</v>
      </c>
    </row>
    <row r="64" spans="1:13" x14ac:dyDescent="0.25">
      <c r="A64" s="580"/>
      <c r="B64" s="582"/>
      <c r="C64" s="494" t="s">
        <v>345</v>
      </c>
      <c r="D64" s="6">
        <v>32002</v>
      </c>
      <c r="E64" s="24" t="s">
        <v>346</v>
      </c>
      <c r="F64" s="25" t="s">
        <v>347</v>
      </c>
      <c r="G64" s="26"/>
      <c r="H64" s="27">
        <v>67986.274717499997</v>
      </c>
      <c r="I64" s="27">
        <v>0</v>
      </c>
      <c r="J64" s="27">
        <v>0</v>
      </c>
      <c r="K64" s="27">
        <v>0</v>
      </c>
      <c r="L64" s="27">
        <v>0</v>
      </c>
      <c r="M64" s="28">
        <v>67986.274717499997</v>
      </c>
    </row>
    <row r="65" spans="1:13" x14ac:dyDescent="0.25">
      <c r="A65" s="580"/>
      <c r="B65" s="582"/>
      <c r="C65" s="85" t="str">
        <f>+C64&amp;" Total"</f>
        <v>2.2.3 Technical Experts Group Total</v>
      </c>
      <c r="D65" s="86"/>
      <c r="E65" s="87"/>
      <c r="F65" s="88"/>
      <c r="G65" s="89">
        <v>0.3</v>
      </c>
      <c r="H65" s="90">
        <v>67986.274717499997</v>
      </c>
      <c r="I65" s="90">
        <v>0</v>
      </c>
      <c r="J65" s="90">
        <v>0</v>
      </c>
      <c r="K65" s="90">
        <v>0</v>
      </c>
      <c r="L65" s="90">
        <v>0</v>
      </c>
      <c r="M65" s="91">
        <v>67986.274717499997</v>
      </c>
    </row>
    <row r="66" spans="1:13" x14ac:dyDescent="0.25">
      <c r="A66" s="580"/>
      <c r="B66" s="582"/>
      <c r="C66" s="585" t="s">
        <v>348</v>
      </c>
      <c r="D66" s="6">
        <v>32000</v>
      </c>
      <c r="E66" s="24" t="s">
        <v>349</v>
      </c>
      <c r="F66" s="25" t="s">
        <v>350</v>
      </c>
      <c r="G66" s="26"/>
      <c r="H66" s="27">
        <v>216239.74117216305</v>
      </c>
      <c r="I66" s="27">
        <v>12000</v>
      </c>
      <c r="J66" s="27">
        <v>36000</v>
      </c>
      <c r="K66" s="27">
        <v>0</v>
      </c>
      <c r="L66" s="27">
        <v>0</v>
      </c>
      <c r="M66" s="28">
        <v>264239.74117216305</v>
      </c>
    </row>
    <row r="67" spans="1:13" ht="60" x14ac:dyDescent="0.25">
      <c r="A67" s="580"/>
      <c r="B67" s="582"/>
      <c r="C67" s="585"/>
      <c r="D67" s="79">
        <v>32001</v>
      </c>
      <c r="E67" s="80" t="s">
        <v>351</v>
      </c>
      <c r="F67" s="81" t="s">
        <v>352</v>
      </c>
      <c r="G67" s="82"/>
      <c r="H67" s="83">
        <v>72530.575899461488</v>
      </c>
      <c r="I67" s="83">
        <v>0</v>
      </c>
      <c r="J67" s="83">
        <v>0</v>
      </c>
      <c r="K67" s="83">
        <v>0</v>
      </c>
      <c r="L67" s="83">
        <v>60000</v>
      </c>
      <c r="M67" s="84">
        <v>132530.57589946149</v>
      </c>
    </row>
    <row r="68" spans="1:13" ht="30" x14ac:dyDescent="0.25">
      <c r="A68" s="580"/>
      <c r="B68" s="582"/>
      <c r="C68" s="585"/>
      <c r="D68" s="6">
        <v>32005</v>
      </c>
      <c r="E68" s="24" t="s">
        <v>353</v>
      </c>
      <c r="F68" s="25" t="s">
        <v>354</v>
      </c>
      <c r="G68" s="26"/>
      <c r="H68" s="27">
        <v>36398.679158750005</v>
      </c>
      <c r="I68" s="27">
        <v>0</v>
      </c>
      <c r="J68" s="27">
        <v>36000</v>
      </c>
      <c r="K68" s="27">
        <v>13000</v>
      </c>
      <c r="L68" s="27">
        <v>35000</v>
      </c>
      <c r="M68" s="28">
        <v>120398.67915875</v>
      </c>
    </row>
    <row r="69" spans="1:13" ht="30" x14ac:dyDescent="0.25">
      <c r="A69" s="580"/>
      <c r="B69" s="582"/>
      <c r="C69" s="585"/>
      <c r="D69" s="79">
        <v>32006</v>
      </c>
      <c r="E69" s="80" t="s">
        <v>355</v>
      </c>
      <c r="F69" s="81" t="s">
        <v>356</v>
      </c>
      <c r="G69" s="82"/>
      <c r="H69" s="83">
        <v>229822.2836560045</v>
      </c>
      <c r="I69" s="83">
        <v>3000</v>
      </c>
      <c r="J69" s="83">
        <v>48000</v>
      </c>
      <c r="K69" s="83">
        <v>0</v>
      </c>
      <c r="L69" s="83">
        <v>10000</v>
      </c>
      <c r="M69" s="84">
        <v>290822.28365600447</v>
      </c>
    </row>
    <row r="70" spans="1:13" x14ac:dyDescent="0.25">
      <c r="A70" s="580"/>
      <c r="B70" s="582"/>
      <c r="C70" s="585"/>
      <c r="D70" s="6">
        <v>32007</v>
      </c>
      <c r="E70" s="24" t="s">
        <v>357</v>
      </c>
      <c r="F70" s="25" t="s">
        <v>358</v>
      </c>
      <c r="G70" s="26"/>
      <c r="H70" s="27">
        <v>244725.45729170943</v>
      </c>
      <c r="I70" s="27">
        <v>0</v>
      </c>
      <c r="J70" s="27">
        <v>48000</v>
      </c>
      <c r="K70" s="27">
        <v>0</v>
      </c>
      <c r="L70" s="27">
        <v>40000</v>
      </c>
      <c r="M70" s="28">
        <v>332725.45729170943</v>
      </c>
    </row>
    <row r="71" spans="1:13" ht="165" x14ac:dyDescent="0.25">
      <c r="A71" s="580"/>
      <c r="B71" s="582"/>
      <c r="C71" s="585"/>
      <c r="D71" s="79">
        <v>124203</v>
      </c>
      <c r="E71" s="80" t="s">
        <v>359</v>
      </c>
      <c r="F71" s="81" t="s">
        <v>360</v>
      </c>
      <c r="G71" s="82"/>
      <c r="H71" s="83">
        <v>210897.54671662912</v>
      </c>
      <c r="I71" s="83">
        <v>0</v>
      </c>
      <c r="J71" s="83">
        <v>0</v>
      </c>
      <c r="K71" s="83">
        <v>0</v>
      </c>
      <c r="L71" s="83">
        <v>0</v>
      </c>
      <c r="M71" s="84">
        <v>210897.54671662912</v>
      </c>
    </row>
    <row r="72" spans="1:13" ht="30" x14ac:dyDescent="0.25">
      <c r="A72" s="580"/>
      <c r="B72" s="582"/>
      <c r="C72" s="585"/>
      <c r="D72" s="6">
        <v>124204</v>
      </c>
      <c r="E72" s="24" t="s">
        <v>361</v>
      </c>
      <c r="F72" s="25" t="s">
        <v>362</v>
      </c>
      <c r="G72" s="26"/>
      <c r="H72" s="27">
        <v>231187.83089225914</v>
      </c>
      <c r="I72" s="27">
        <v>80996.049999999988</v>
      </c>
      <c r="J72" s="27">
        <v>0</v>
      </c>
      <c r="K72" s="27">
        <v>4320</v>
      </c>
      <c r="L72" s="27">
        <v>0</v>
      </c>
      <c r="M72" s="28">
        <v>316503.88089225913</v>
      </c>
    </row>
    <row r="73" spans="1:13" x14ac:dyDescent="0.25">
      <c r="A73" s="580"/>
      <c r="B73" s="582"/>
      <c r="C73" s="585"/>
      <c r="D73" s="79">
        <v>124205</v>
      </c>
      <c r="E73" s="80" t="s">
        <v>363</v>
      </c>
      <c r="F73" s="81" t="s">
        <v>364</v>
      </c>
      <c r="G73" s="82"/>
      <c r="H73" s="83">
        <v>546415.48042829428</v>
      </c>
      <c r="I73" s="83">
        <v>162952.01999999999</v>
      </c>
      <c r="J73" s="83">
        <v>0</v>
      </c>
      <c r="K73" s="83">
        <v>90000</v>
      </c>
      <c r="L73" s="83">
        <v>0</v>
      </c>
      <c r="M73" s="84">
        <v>799367.5004282943</v>
      </c>
    </row>
    <row r="74" spans="1:13" ht="150" x14ac:dyDescent="0.25">
      <c r="A74" s="580"/>
      <c r="B74" s="582"/>
      <c r="C74" s="585"/>
      <c r="D74" s="6">
        <v>124206</v>
      </c>
      <c r="E74" s="24" t="s">
        <v>365</v>
      </c>
      <c r="F74" s="25" t="s">
        <v>366</v>
      </c>
      <c r="G74" s="26"/>
      <c r="H74" s="27">
        <v>301228.69810026418</v>
      </c>
      <c r="I74" s="27">
        <v>0</v>
      </c>
      <c r="J74" s="27">
        <v>220000</v>
      </c>
      <c r="K74" s="27">
        <v>0</v>
      </c>
      <c r="L74" s="27">
        <v>0</v>
      </c>
      <c r="M74" s="28">
        <v>521228.69810026418</v>
      </c>
    </row>
    <row r="75" spans="1:13" ht="60" x14ac:dyDescent="0.25">
      <c r="A75" s="580"/>
      <c r="B75" s="582"/>
      <c r="C75" s="585"/>
      <c r="D75" s="79">
        <v>124207</v>
      </c>
      <c r="E75" s="80" t="s">
        <v>367</v>
      </c>
      <c r="F75" s="81" t="s">
        <v>368</v>
      </c>
      <c r="G75" s="82"/>
      <c r="H75" s="83">
        <v>477058.53413626424</v>
      </c>
      <c r="I75" s="83">
        <v>9952</v>
      </c>
      <c r="J75" s="83">
        <v>0</v>
      </c>
      <c r="K75" s="83">
        <v>0</v>
      </c>
      <c r="L75" s="83">
        <v>0</v>
      </c>
      <c r="M75" s="84">
        <v>487010.53413626424</v>
      </c>
    </row>
    <row r="76" spans="1:13" x14ac:dyDescent="0.25">
      <c r="A76" s="580"/>
      <c r="B76" s="582"/>
      <c r="C76" s="585"/>
      <c r="D76" s="6">
        <v>124208</v>
      </c>
      <c r="E76" s="24" t="s">
        <v>369</v>
      </c>
      <c r="F76" s="25" t="s">
        <v>370</v>
      </c>
      <c r="G76" s="26"/>
      <c r="H76" s="27">
        <v>247687.37689258007</v>
      </c>
      <c r="I76" s="27">
        <v>0</v>
      </c>
      <c r="J76" s="27">
        <v>0</v>
      </c>
      <c r="K76" s="27">
        <v>40000</v>
      </c>
      <c r="L76" s="27">
        <v>0</v>
      </c>
      <c r="M76" s="28">
        <v>287687.37689258007</v>
      </c>
    </row>
    <row r="77" spans="1:13" x14ac:dyDescent="0.25">
      <c r="A77" s="580"/>
      <c r="B77" s="582"/>
      <c r="C77" s="85" t="str">
        <f>+C66&amp;" Total"</f>
        <v>2.2.4 Security, Stability, and Resiliency of Internet Identifiers Total</v>
      </c>
      <c r="D77" s="86"/>
      <c r="E77" s="87"/>
      <c r="F77" s="88"/>
      <c r="G77" s="89">
        <v>10.6</v>
      </c>
      <c r="H77" s="101">
        <v>2814192.2043443792</v>
      </c>
      <c r="I77" s="101">
        <v>268900.06999999995</v>
      </c>
      <c r="J77" s="101">
        <v>388000</v>
      </c>
      <c r="K77" s="101">
        <v>147320</v>
      </c>
      <c r="L77" s="101">
        <v>145000</v>
      </c>
      <c r="M77" s="102">
        <v>3763412.2743443791</v>
      </c>
    </row>
    <row r="78" spans="1:13" ht="15.75" thickBot="1" x14ac:dyDescent="0.3">
      <c r="A78" s="580"/>
      <c r="B78" s="93" t="str">
        <f>+B51&amp;" Total"</f>
        <v>2.2 Proactively plan for changes in the use of unique identifiers and develop technology roadmaps to help guide ICANN activities Total</v>
      </c>
      <c r="C78" s="94"/>
      <c r="D78" s="103"/>
      <c r="E78" s="94"/>
      <c r="F78" s="104"/>
      <c r="G78" s="98">
        <v>13.45</v>
      </c>
      <c r="H78" s="99">
        <v>3760181.9101584698</v>
      </c>
      <c r="I78" s="99">
        <v>309676.06999999995</v>
      </c>
      <c r="J78" s="99">
        <v>568000</v>
      </c>
      <c r="K78" s="99">
        <v>250320</v>
      </c>
      <c r="L78" s="99">
        <v>194000</v>
      </c>
      <c r="M78" s="100">
        <v>5082177.9801584696</v>
      </c>
    </row>
    <row r="79" spans="1:13" ht="75" x14ac:dyDescent="0.25">
      <c r="A79" s="580"/>
      <c r="B79" s="581" t="s">
        <v>371</v>
      </c>
      <c r="C79" s="513" t="s">
        <v>853</v>
      </c>
      <c r="D79" s="79">
        <v>129657</v>
      </c>
      <c r="E79" s="80" t="s">
        <v>372</v>
      </c>
      <c r="F79" s="81" t="s">
        <v>373</v>
      </c>
      <c r="G79" s="82"/>
      <c r="H79" s="83">
        <v>173250</v>
      </c>
      <c r="I79" s="83">
        <v>0</v>
      </c>
      <c r="J79" s="83">
        <v>0</v>
      </c>
      <c r="K79" s="83">
        <v>0</v>
      </c>
      <c r="L79" s="83">
        <v>0</v>
      </c>
      <c r="M79" s="84">
        <v>173250</v>
      </c>
    </row>
    <row r="80" spans="1:13" x14ac:dyDescent="0.25">
      <c r="A80" s="580"/>
      <c r="B80" s="582"/>
      <c r="C80" s="85" t="str">
        <f>+C79&amp;" Total"</f>
        <v>2.3.1 Registration Directory Services Analysis and Development  Total</v>
      </c>
      <c r="D80" s="86"/>
      <c r="E80" s="87"/>
      <c r="F80" s="88"/>
      <c r="G80" s="89">
        <v>1</v>
      </c>
      <c r="H80" s="90">
        <v>173250</v>
      </c>
      <c r="I80" s="90">
        <v>0</v>
      </c>
      <c r="J80" s="90">
        <v>0</v>
      </c>
      <c r="K80" s="90">
        <v>0</v>
      </c>
      <c r="L80" s="90">
        <v>0</v>
      </c>
      <c r="M80" s="91">
        <v>173250</v>
      </c>
    </row>
    <row r="81" spans="1:13" x14ac:dyDescent="0.25">
      <c r="A81" s="580"/>
      <c r="B81" s="582"/>
      <c r="C81" s="85" t="s">
        <v>374</v>
      </c>
      <c r="D81" s="105" t="s">
        <v>375</v>
      </c>
      <c r="E81" s="24" t="s">
        <v>376</v>
      </c>
      <c r="F81" s="25" t="s">
        <v>376</v>
      </c>
      <c r="G81" s="26"/>
      <c r="H81" s="27">
        <v>0</v>
      </c>
      <c r="I81" s="27">
        <v>0</v>
      </c>
      <c r="J81" s="27">
        <v>0</v>
      </c>
      <c r="K81" s="27">
        <v>0</v>
      </c>
      <c r="L81" s="27">
        <v>0</v>
      </c>
      <c r="M81" s="28">
        <v>0</v>
      </c>
    </row>
    <row r="82" spans="1:13" x14ac:dyDescent="0.25">
      <c r="A82" s="580"/>
      <c r="B82" s="582"/>
      <c r="C82" s="85" t="str">
        <f>+C81&amp;" Total"</f>
        <v>2.3.2 Placeholder: Projects in this portfolio were moved to 2.1.5 based on feedback received on the draft plans. This placeholder has been retained to minimize reader confusion regarding portfolio numbering. Total</v>
      </c>
      <c r="D82" s="86"/>
      <c r="E82" s="87"/>
      <c r="F82" s="88"/>
      <c r="G82" s="89">
        <v>0</v>
      </c>
      <c r="H82" s="90">
        <v>0</v>
      </c>
      <c r="I82" s="90">
        <v>0</v>
      </c>
      <c r="J82" s="90">
        <v>0</v>
      </c>
      <c r="K82" s="90">
        <v>0</v>
      </c>
      <c r="L82" s="90">
        <v>0</v>
      </c>
      <c r="M82" s="91">
        <v>0</v>
      </c>
    </row>
    <row r="83" spans="1:13" ht="90" x14ac:dyDescent="0.25">
      <c r="A83" s="580"/>
      <c r="B83" s="582"/>
      <c r="C83" s="584" t="s">
        <v>377</v>
      </c>
      <c r="D83" s="79">
        <v>10343</v>
      </c>
      <c r="E83" s="80" t="s">
        <v>378</v>
      </c>
      <c r="F83" s="81" t="s">
        <v>379</v>
      </c>
      <c r="G83" s="82"/>
      <c r="H83" s="83">
        <v>368652.69616741408</v>
      </c>
      <c r="I83" s="83">
        <v>0</v>
      </c>
      <c r="J83" s="83">
        <v>193400</v>
      </c>
      <c r="K83" s="83">
        <v>0</v>
      </c>
      <c r="L83" s="83">
        <v>0</v>
      </c>
      <c r="M83" s="84">
        <v>562052.69616741408</v>
      </c>
    </row>
    <row r="84" spans="1:13" ht="45" x14ac:dyDescent="0.25">
      <c r="A84" s="580"/>
      <c r="B84" s="582"/>
      <c r="C84" s="584"/>
      <c r="D84" s="6">
        <v>26015</v>
      </c>
      <c r="E84" s="24" t="s">
        <v>380</v>
      </c>
      <c r="F84" s="25" t="s">
        <v>381</v>
      </c>
      <c r="G84" s="26"/>
      <c r="H84" s="27">
        <v>168000</v>
      </c>
      <c r="I84" s="27">
        <v>0</v>
      </c>
      <c r="J84" s="27">
        <v>0</v>
      </c>
      <c r="K84" s="27">
        <v>0</v>
      </c>
      <c r="L84" s="27">
        <v>0</v>
      </c>
      <c r="M84" s="28">
        <v>168000</v>
      </c>
    </row>
    <row r="85" spans="1:13" x14ac:dyDescent="0.25">
      <c r="A85" s="580"/>
      <c r="B85" s="582"/>
      <c r="C85" s="584"/>
      <c r="D85" s="79">
        <v>122002</v>
      </c>
      <c r="E85" s="80" t="s">
        <v>382</v>
      </c>
      <c r="F85" s="81" t="s">
        <v>383</v>
      </c>
      <c r="G85" s="82"/>
      <c r="H85" s="83">
        <v>35364.537185474197</v>
      </c>
      <c r="I85" s="83">
        <v>0</v>
      </c>
      <c r="J85" s="83">
        <v>0</v>
      </c>
      <c r="K85" s="83">
        <v>5000</v>
      </c>
      <c r="L85" s="83">
        <v>0</v>
      </c>
      <c r="M85" s="84">
        <v>40364.537185474197</v>
      </c>
    </row>
    <row r="86" spans="1:13" x14ac:dyDescent="0.25">
      <c r="A86" s="580"/>
      <c r="B86" s="582"/>
      <c r="C86" s="85" t="str">
        <f>+C83&amp;" Total"</f>
        <v>2.3.3 GDD Technical Services Total</v>
      </c>
      <c r="D86" s="86"/>
      <c r="E86" s="87"/>
      <c r="F86" s="88"/>
      <c r="G86" s="89">
        <v>3.3499999999999996</v>
      </c>
      <c r="H86" s="90">
        <v>572017.23335288826</v>
      </c>
      <c r="I86" s="90">
        <v>0</v>
      </c>
      <c r="J86" s="90">
        <v>193400</v>
      </c>
      <c r="K86" s="90">
        <v>5000</v>
      </c>
      <c r="L86" s="90">
        <v>0</v>
      </c>
      <c r="M86" s="91">
        <v>770417.23335288826</v>
      </c>
    </row>
    <row r="87" spans="1:13" ht="30" x14ac:dyDescent="0.25">
      <c r="A87" s="580"/>
      <c r="B87" s="582"/>
      <c r="C87" s="584" t="s">
        <v>384</v>
      </c>
      <c r="D87" s="79">
        <v>10753</v>
      </c>
      <c r="E87" s="80" t="s">
        <v>385</v>
      </c>
      <c r="F87" s="81" t="s">
        <v>386</v>
      </c>
      <c r="G87" s="82"/>
      <c r="H87" s="83">
        <v>10381.415625000001</v>
      </c>
      <c r="I87" s="83">
        <v>0</v>
      </c>
      <c r="J87" s="83">
        <v>80000</v>
      </c>
      <c r="K87" s="83">
        <v>0</v>
      </c>
      <c r="L87" s="83">
        <v>0</v>
      </c>
      <c r="M87" s="84">
        <v>90381.415624999994</v>
      </c>
    </row>
    <row r="88" spans="1:13" ht="60" x14ac:dyDescent="0.25">
      <c r="A88" s="580"/>
      <c r="B88" s="582"/>
      <c r="C88" s="584"/>
      <c r="D88" s="6">
        <v>10855</v>
      </c>
      <c r="E88" s="24" t="s">
        <v>387</v>
      </c>
      <c r="F88" s="25" t="s">
        <v>388</v>
      </c>
      <c r="G88" s="26"/>
      <c r="H88" s="27">
        <v>40141.473750000005</v>
      </c>
      <c r="I88" s="27">
        <v>154059</v>
      </c>
      <c r="J88" s="27">
        <v>459400</v>
      </c>
      <c r="K88" s="27">
        <v>12400</v>
      </c>
      <c r="L88" s="27">
        <v>0</v>
      </c>
      <c r="M88" s="28">
        <v>666000.47375</v>
      </c>
    </row>
    <row r="89" spans="1:13" ht="120" x14ac:dyDescent="0.25">
      <c r="A89" s="580"/>
      <c r="B89" s="582"/>
      <c r="C89" s="584"/>
      <c r="D89" s="79">
        <v>13006</v>
      </c>
      <c r="E89" s="80" t="s">
        <v>389</v>
      </c>
      <c r="F89" s="81" t="s">
        <v>390</v>
      </c>
      <c r="G89" s="82"/>
      <c r="H89" s="83">
        <v>50522.889374999999</v>
      </c>
      <c r="I89" s="83">
        <v>44850</v>
      </c>
      <c r="J89" s="83">
        <v>100000</v>
      </c>
      <c r="K89" s="83">
        <v>0</v>
      </c>
      <c r="L89" s="83">
        <v>0</v>
      </c>
      <c r="M89" s="84">
        <v>195372.889375</v>
      </c>
    </row>
    <row r="90" spans="1:13" x14ac:dyDescent="0.25">
      <c r="A90" s="580"/>
      <c r="B90" s="582"/>
      <c r="C90" s="584"/>
      <c r="D90" s="6">
        <v>31207</v>
      </c>
      <c r="E90" s="24" t="s">
        <v>391</v>
      </c>
      <c r="F90" s="25" t="s">
        <v>392</v>
      </c>
      <c r="G90" s="26"/>
      <c r="H90" s="27">
        <v>15226.076249999998</v>
      </c>
      <c r="I90" s="27">
        <v>0</v>
      </c>
      <c r="J90" s="27">
        <v>110000</v>
      </c>
      <c r="K90" s="27">
        <v>0</v>
      </c>
      <c r="L90" s="27">
        <v>0</v>
      </c>
      <c r="M90" s="28">
        <v>125226.07625</v>
      </c>
    </row>
    <row r="91" spans="1:13" ht="45" x14ac:dyDescent="0.25">
      <c r="A91" s="580"/>
      <c r="B91" s="582"/>
      <c r="C91" s="584"/>
      <c r="D91" s="79">
        <v>100454</v>
      </c>
      <c r="E91" s="80" t="s">
        <v>393</v>
      </c>
      <c r="F91" s="81" t="s">
        <v>394</v>
      </c>
      <c r="G91" s="82"/>
      <c r="H91" s="83">
        <v>7613.0381249999991</v>
      </c>
      <c r="I91" s="83">
        <v>0</v>
      </c>
      <c r="J91" s="83">
        <v>30000</v>
      </c>
      <c r="K91" s="83">
        <v>0</v>
      </c>
      <c r="L91" s="83">
        <v>0</v>
      </c>
      <c r="M91" s="84">
        <v>37613.038124999999</v>
      </c>
    </row>
    <row r="92" spans="1:13" x14ac:dyDescent="0.25">
      <c r="A92" s="580"/>
      <c r="B92" s="582"/>
      <c r="C92" s="584"/>
      <c r="D92" s="6">
        <v>100459</v>
      </c>
      <c r="E92" s="24" t="s">
        <v>395</v>
      </c>
      <c r="F92" s="25" t="s">
        <v>395</v>
      </c>
      <c r="G92" s="26"/>
      <c r="H92" s="27">
        <v>30452.152499999997</v>
      </c>
      <c r="I92" s="27">
        <v>3317.333333333333</v>
      </c>
      <c r="J92" s="27">
        <v>0</v>
      </c>
      <c r="K92" s="27">
        <v>0</v>
      </c>
      <c r="L92" s="27">
        <v>0</v>
      </c>
      <c r="M92" s="53">
        <v>33769.485833333332</v>
      </c>
    </row>
    <row r="93" spans="1:13" x14ac:dyDescent="0.25">
      <c r="A93" s="580"/>
      <c r="B93" s="582"/>
      <c r="C93" s="584"/>
      <c r="D93" s="79">
        <v>100460</v>
      </c>
      <c r="E93" s="80" t="s">
        <v>396</v>
      </c>
      <c r="F93" s="81" t="s">
        <v>396</v>
      </c>
      <c r="G93" s="82"/>
      <c r="H93" s="83">
        <v>11765.604374999999</v>
      </c>
      <c r="I93" s="83">
        <v>15800</v>
      </c>
      <c r="J93" s="83">
        <v>0</v>
      </c>
      <c r="K93" s="83">
        <v>0</v>
      </c>
      <c r="L93" s="83">
        <v>0</v>
      </c>
      <c r="M93" s="84">
        <v>27565.604374999999</v>
      </c>
    </row>
    <row r="94" spans="1:13" x14ac:dyDescent="0.25">
      <c r="A94" s="580"/>
      <c r="B94" s="582"/>
      <c r="C94" s="85" t="str">
        <f>+C87&amp;" Total"</f>
        <v>2.3.4 Internationalized Domain Names Total</v>
      </c>
      <c r="D94" s="86"/>
      <c r="E94" s="87"/>
      <c r="F94" s="88"/>
      <c r="G94" s="89">
        <v>1</v>
      </c>
      <c r="H94" s="90">
        <v>166102.65</v>
      </c>
      <c r="I94" s="90">
        <v>218026.33333333334</v>
      </c>
      <c r="J94" s="90">
        <v>779400</v>
      </c>
      <c r="K94" s="90">
        <v>12400</v>
      </c>
      <c r="L94" s="90">
        <v>0</v>
      </c>
      <c r="M94" s="91">
        <v>1175928.9833333334</v>
      </c>
    </row>
    <row r="95" spans="1:13" x14ac:dyDescent="0.25">
      <c r="A95" s="580"/>
      <c r="B95" s="582"/>
      <c r="C95" s="584" t="s">
        <v>397</v>
      </c>
      <c r="D95" s="79">
        <v>124086</v>
      </c>
      <c r="E95" s="80" t="s">
        <v>398</v>
      </c>
      <c r="F95" s="81" t="s">
        <v>399</v>
      </c>
      <c r="G95" s="82"/>
      <c r="H95" s="83">
        <v>135239.78327809999</v>
      </c>
      <c r="I95" s="83">
        <v>13800</v>
      </c>
      <c r="J95" s="83">
        <v>1900500</v>
      </c>
      <c r="K95" s="83">
        <v>0</v>
      </c>
      <c r="L95" s="83">
        <v>0</v>
      </c>
      <c r="M95" s="84">
        <v>2049539.7832781</v>
      </c>
    </row>
    <row r="96" spans="1:13" ht="30" x14ac:dyDescent="0.25">
      <c r="A96" s="580"/>
      <c r="B96" s="582"/>
      <c r="C96" s="584"/>
      <c r="D96" s="6">
        <v>124087</v>
      </c>
      <c r="E96" s="24" t="s">
        <v>400</v>
      </c>
      <c r="F96" s="25" t="s">
        <v>401</v>
      </c>
      <c r="G96" s="26"/>
      <c r="H96" s="27">
        <v>403947.74183867098</v>
      </c>
      <c r="I96" s="27">
        <v>98572</v>
      </c>
      <c r="J96" s="27">
        <v>150000</v>
      </c>
      <c r="K96" s="27">
        <v>372320</v>
      </c>
      <c r="L96" s="27">
        <v>0</v>
      </c>
      <c r="M96" s="28">
        <v>1024839.741838671</v>
      </c>
    </row>
    <row r="97" spans="1:13" ht="45" x14ac:dyDescent="0.25">
      <c r="A97" s="580"/>
      <c r="B97" s="582"/>
      <c r="C97" s="584"/>
      <c r="D97" s="79">
        <v>124090</v>
      </c>
      <c r="E97" s="80" t="s">
        <v>402</v>
      </c>
      <c r="F97" s="81" t="s">
        <v>403</v>
      </c>
      <c r="G97" s="82"/>
      <c r="H97" s="83">
        <v>132048.28623855</v>
      </c>
      <c r="I97" s="83">
        <v>15362.666666666668</v>
      </c>
      <c r="J97" s="83">
        <v>2828500</v>
      </c>
      <c r="K97" s="83">
        <v>0</v>
      </c>
      <c r="L97" s="83">
        <v>0</v>
      </c>
      <c r="M97" s="84">
        <v>2975910.9529052167</v>
      </c>
    </row>
    <row r="98" spans="1:13" x14ac:dyDescent="0.25">
      <c r="A98" s="580"/>
      <c r="B98" s="582"/>
      <c r="C98" s="584"/>
      <c r="D98" s="6">
        <v>124189</v>
      </c>
      <c r="E98" s="24" t="s">
        <v>404</v>
      </c>
      <c r="F98" s="25" t="s">
        <v>405</v>
      </c>
      <c r="G98" s="26"/>
      <c r="H98" s="27">
        <v>24130.018350856008</v>
      </c>
      <c r="I98" s="27">
        <v>0</v>
      </c>
      <c r="J98" s="27">
        <v>550000</v>
      </c>
      <c r="K98" s="27">
        <v>0</v>
      </c>
      <c r="L98" s="27">
        <v>0</v>
      </c>
      <c r="M98" s="28">
        <v>574130.01835085603</v>
      </c>
    </row>
    <row r="99" spans="1:13" x14ac:dyDescent="0.25">
      <c r="A99" s="580"/>
      <c r="B99" s="582"/>
      <c r="C99" s="584"/>
      <c r="D99" s="79">
        <v>124347</v>
      </c>
      <c r="E99" s="80" t="s">
        <v>406</v>
      </c>
      <c r="F99" s="81" t="s">
        <v>407</v>
      </c>
      <c r="G99" s="82"/>
      <c r="H99" s="83">
        <v>2801568.6069589704</v>
      </c>
      <c r="I99" s="83">
        <v>713398.22843431216</v>
      </c>
      <c r="J99" s="83">
        <v>796811.22357397585</v>
      </c>
      <c r="K99" s="83">
        <v>758363.46072119928</v>
      </c>
      <c r="L99" s="83">
        <v>0</v>
      </c>
      <c r="M99" s="84">
        <v>5070141.5196884582</v>
      </c>
    </row>
    <row r="100" spans="1:13" ht="75" x14ac:dyDescent="0.25">
      <c r="A100" s="580"/>
      <c r="B100" s="582"/>
      <c r="C100" s="584"/>
      <c r="D100" s="6">
        <v>125262</v>
      </c>
      <c r="E100" s="24" t="s">
        <v>408</v>
      </c>
      <c r="F100" s="25" t="s">
        <v>409</v>
      </c>
      <c r="G100" s="26"/>
      <c r="H100" s="27">
        <v>0</v>
      </c>
      <c r="I100" s="27">
        <v>0</v>
      </c>
      <c r="J100" s="27">
        <v>0</v>
      </c>
      <c r="K100" s="27">
        <v>0</v>
      </c>
      <c r="L100" s="27">
        <v>0</v>
      </c>
      <c r="M100" s="53">
        <v>0</v>
      </c>
    </row>
    <row r="101" spans="1:13" x14ac:dyDescent="0.25">
      <c r="A101" s="580"/>
      <c r="B101" s="582"/>
      <c r="C101" s="85" t="str">
        <f>+C95&amp;" Total"</f>
        <v>2.3.5 New gTLD Program Total</v>
      </c>
      <c r="D101" s="86"/>
      <c r="E101" s="87"/>
      <c r="F101" s="88"/>
      <c r="G101" s="89">
        <v>4.3499999999999988</v>
      </c>
      <c r="H101" s="90">
        <v>3496934.4366651475</v>
      </c>
      <c r="I101" s="90">
        <v>841132.89510097879</v>
      </c>
      <c r="J101" s="90">
        <v>6225811.2235739762</v>
      </c>
      <c r="K101" s="90">
        <v>1130683.4607211994</v>
      </c>
      <c r="L101" s="90">
        <v>0</v>
      </c>
      <c r="M101" s="91">
        <v>11694562.016061302</v>
      </c>
    </row>
    <row r="102" spans="1:13" ht="45" x14ac:dyDescent="0.25">
      <c r="A102" s="580"/>
      <c r="B102" s="582"/>
      <c r="C102" s="494" t="s">
        <v>410</v>
      </c>
      <c r="D102" s="6">
        <v>129703</v>
      </c>
      <c r="E102" s="24" t="s">
        <v>411</v>
      </c>
      <c r="F102" s="25" t="s">
        <v>411</v>
      </c>
      <c r="G102" s="26"/>
      <c r="H102" s="27">
        <v>0</v>
      </c>
      <c r="I102" s="27">
        <v>0</v>
      </c>
      <c r="J102" s="27">
        <v>75000</v>
      </c>
      <c r="K102" s="27">
        <v>0</v>
      </c>
      <c r="L102" s="27">
        <v>0</v>
      </c>
      <c r="M102" s="28">
        <v>75000</v>
      </c>
    </row>
    <row r="103" spans="1:13" x14ac:dyDescent="0.25">
      <c r="A103" s="580"/>
      <c r="B103" s="582"/>
      <c r="C103" s="85" t="str">
        <f>+C102&amp;" Total"</f>
        <v>2.3.6 Outreach and Relationship Management with Existing and new Registry, Registrar Community Total</v>
      </c>
      <c r="D103" s="86"/>
      <c r="E103" s="87"/>
      <c r="F103" s="88"/>
      <c r="G103" s="89">
        <v>0</v>
      </c>
      <c r="H103" s="90">
        <v>0</v>
      </c>
      <c r="I103" s="90">
        <v>0</v>
      </c>
      <c r="J103" s="90">
        <v>75000</v>
      </c>
      <c r="K103" s="90">
        <v>0</v>
      </c>
      <c r="L103" s="90">
        <v>0</v>
      </c>
      <c r="M103" s="91">
        <v>75000</v>
      </c>
    </row>
    <row r="104" spans="1:13" ht="30" x14ac:dyDescent="0.25">
      <c r="A104" s="580"/>
      <c r="B104" s="582"/>
      <c r="C104" s="584" t="s">
        <v>412</v>
      </c>
      <c r="D104" s="48">
        <v>120665</v>
      </c>
      <c r="E104" s="49" t="s">
        <v>413</v>
      </c>
      <c r="F104" s="50" t="s">
        <v>414</v>
      </c>
      <c r="G104" s="51"/>
      <c r="H104" s="52">
        <v>49579.912537960685</v>
      </c>
      <c r="I104" s="52">
        <v>2036.6666666666667</v>
      </c>
      <c r="J104" s="52">
        <v>240000</v>
      </c>
      <c r="K104" s="52">
        <v>0</v>
      </c>
      <c r="L104" s="52">
        <v>0</v>
      </c>
      <c r="M104" s="53">
        <v>291616.57920462737</v>
      </c>
    </row>
    <row r="105" spans="1:13" ht="45" x14ac:dyDescent="0.25">
      <c r="A105" s="580"/>
      <c r="B105" s="582"/>
      <c r="C105" s="584"/>
      <c r="D105" s="48">
        <v>121934</v>
      </c>
      <c r="E105" s="49" t="s">
        <v>415</v>
      </c>
      <c r="F105" s="50" t="s">
        <v>416</v>
      </c>
      <c r="G105" s="51"/>
      <c r="H105" s="52">
        <v>87589.583093767142</v>
      </c>
      <c r="I105" s="52">
        <v>0</v>
      </c>
      <c r="J105" s="52">
        <v>0</v>
      </c>
      <c r="K105" s="52">
        <v>0</v>
      </c>
      <c r="L105" s="52">
        <v>0</v>
      </c>
      <c r="M105" s="53">
        <v>87589.583093767142</v>
      </c>
    </row>
    <row r="106" spans="1:13" ht="30" x14ac:dyDescent="0.25">
      <c r="A106" s="580"/>
      <c r="B106" s="582"/>
      <c r="C106" s="584"/>
      <c r="D106" s="48">
        <v>127455</v>
      </c>
      <c r="E106" s="49" t="s">
        <v>417</v>
      </c>
      <c r="F106" s="50" t="s">
        <v>418</v>
      </c>
      <c r="G106" s="51"/>
      <c r="H106" s="52">
        <v>1212768.0075447699</v>
      </c>
      <c r="I106" s="52">
        <v>0</v>
      </c>
      <c r="J106" s="52">
        <v>0</v>
      </c>
      <c r="K106" s="52">
        <v>4320</v>
      </c>
      <c r="L106" s="52">
        <v>0</v>
      </c>
      <c r="M106" s="53">
        <v>1217088.0075447699</v>
      </c>
    </row>
    <row r="107" spans="1:13" ht="30" x14ac:dyDescent="0.25">
      <c r="A107" s="580"/>
      <c r="B107" s="582"/>
      <c r="C107" s="584"/>
      <c r="D107" s="48">
        <v>127457</v>
      </c>
      <c r="E107" s="49" t="s">
        <v>419</v>
      </c>
      <c r="F107" s="50" t="s">
        <v>420</v>
      </c>
      <c r="G107" s="51"/>
      <c r="H107" s="52">
        <v>0</v>
      </c>
      <c r="I107" s="52">
        <v>11831.999999999996</v>
      </c>
      <c r="J107" s="52">
        <v>0</v>
      </c>
      <c r="K107" s="52">
        <v>0</v>
      </c>
      <c r="L107" s="52">
        <v>0</v>
      </c>
      <c r="M107" s="53">
        <v>11831.999999999996</v>
      </c>
    </row>
    <row r="108" spans="1:13" x14ac:dyDescent="0.25">
      <c r="A108" s="580"/>
      <c r="B108" s="582"/>
      <c r="C108" s="584"/>
      <c r="D108" s="48">
        <v>31900</v>
      </c>
      <c r="E108" s="49" t="s">
        <v>421</v>
      </c>
      <c r="F108" s="50" t="s">
        <v>422</v>
      </c>
      <c r="G108" s="51"/>
      <c r="H108" s="52">
        <v>0</v>
      </c>
      <c r="I108" s="52">
        <v>80352.666666666686</v>
      </c>
      <c r="J108" s="52">
        <v>0</v>
      </c>
      <c r="K108" s="52">
        <v>18600</v>
      </c>
      <c r="L108" s="52">
        <v>0</v>
      </c>
      <c r="M108" s="53">
        <v>98952.666666666686</v>
      </c>
    </row>
    <row r="109" spans="1:13" x14ac:dyDescent="0.25">
      <c r="A109" s="580"/>
      <c r="B109" s="582"/>
      <c r="C109" s="85" t="str">
        <f>+C104&amp;" Total"</f>
        <v>2.3.7 Domain Name Services Total</v>
      </c>
      <c r="D109" s="86"/>
      <c r="E109" s="87"/>
      <c r="F109" s="88"/>
      <c r="G109" s="89">
        <v>5.7416666666666654</v>
      </c>
      <c r="H109" s="90">
        <v>1349937.5031764978</v>
      </c>
      <c r="I109" s="90">
        <v>94221.333333333343</v>
      </c>
      <c r="J109" s="90">
        <v>240000</v>
      </c>
      <c r="K109" s="90">
        <v>22920</v>
      </c>
      <c r="L109" s="90">
        <v>0</v>
      </c>
      <c r="M109" s="91">
        <v>1707078.836509831</v>
      </c>
    </row>
    <row r="110" spans="1:13" ht="30" x14ac:dyDescent="0.25">
      <c r="A110" s="580"/>
      <c r="B110" s="582"/>
      <c r="C110" s="584" t="s">
        <v>423</v>
      </c>
      <c r="D110" s="6">
        <v>12535</v>
      </c>
      <c r="E110" s="24" t="s">
        <v>424</v>
      </c>
      <c r="F110" s="25" t="s">
        <v>425</v>
      </c>
      <c r="G110" s="26"/>
      <c r="H110" s="27">
        <v>307180.562236686</v>
      </c>
      <c r="I110" s="27">
        <v>3055</v>
      </c>
      <c r="J110" s="27">
        <v>334500</v>
      </c>
      <c r="K110" s="27">
        <v>0</v>
      </c>
      <c r="L110" s="27">
        <v>0</v>
      </c>
      <c r="M110" s="28">
        <v>644735.562236686</v>
      </c>
    </row>
    <row r="111" spans="1:13" ht="30" x14ac:dyDescent="0.25">
      <c r="A111" s="580"/>
      <c r="B111" s="582"/>
      <c r="C111" s="584"/>
      <c r="D111" s="79">
        <v>25250</v>
      </c>
      <c r="E111" s="80" t="s">
        <v>426</v>
      </c>
      <c r="F111" s="81" t="s">
        <v>427</v>
      </c>
      <c r="G111" s="82"/>
      <c r="H111" s="83">
        <v>93552.705539013361</v>
      </c>
      <c r="I111" s="83">
        <v>3943.9999999999995</v>
      </c>
      <c r="J111" s="83">
        <v>458750</v>
      </c>
      <c r="K111" s="83">
        <v>15000</v>
      </c>
      <c r="L111" s="83">
        <v>0</v>
      </c>
      <c r="M111" s="84">
        <v>571246.70553901338</v>
      </c>
    </row>
    <row r="112" spans="1:13" ht="30" x14ac:dyDescent="0.25">
      <c r="A112" s="580"/>
      <c r="B112" s="582"/>
      <c r="C112" s="584"/>
      <c r="D112" s="6">
        <v>124120</v>
      </c>
      <c r="E112" s="24" t="s">
        <v>428</v>
      </c>
      <c r="F112" s="25" t="s">
        <v>429</v>
      </c>
      <c r="G112" s="26"/>
      <c r="H112" s="27">
        <v>1237599.1233529411</v>
      </c>
      <c r="I112" s="27">
        <v>23044</v>
      </c>
      <c r="J112" s="27">
        <v>0</v>
      </c>
      <c r="K112" s="27">
        <v>0</v>
      </c>
      <c r="L112" s="27">
        <v>0</v>
      </c>
      <c r="M112" s="28">
        <v>1260643.1233529411</v>
      </c>
    </row>
    <row r="113" spans="1:13" x14ac:dyDescent="0.25">
      <c r="A113" s="580"/>
      <c r="B113" s="582"/>
      <c r="C113" s="85" t="str">
        <f>+C110&amp;" Total"</f>
        <v>2.3.8 Next gTLD Round Planning Total</v>
      </c>
      <c r="D113" s="86"/>
      <c r="E113" s="87"/>
      <c r="F113" s="88"/>
      <c r="G113" s="89">
        <v>8.3083333333333336</v>
      </c>
      <c r="H113" s="90">
        <v>1638332.3911286406</v>
      </c>
      <c r="I113" s="90">
        <v>30043</v>
      </c>
      <c r="J113" s="90">
        <v>793250</v>
      </c>
      <c r="K113" s="90">
        <v>15000</v>
      </c>
      <c r="L113" s="90">
        <v>0</v>
      </c>
      <c r="M113" s="91">
        <v>2476625.3911286406</v>
      </c>
    </row>
    <row r="114" spans="1:13" ht="30" x14ac:dyDescent="0.25">
      <c r="A114" s="580"/>
      <c r="B114" s="582"/>
      <c r="C114" s="494" t="s">
        <v>430</v>
      </c>
      <c r="D114" s="6">
        <v>19104</v>
      </c>
      <c r="E114" s="24" t="s">
        <v>431</v>
      </c>
      <c r="F114" s="25" t="s">
        <v>432</v>
      </c>
      <c r="G114" s="26"/>
      <c r="H114" s="27">
        <v>0</v>
      </c>
      <c r="I114" s="27">
        <v>0</v>
      </c>
      <c r="J114" s="27">
        <v>1300000</v>
      </c>
      <c r="K114" s="27">
        <v>0</v>
      </c>
      <c r="L114" s="27">
        <v>0</v>
      </c>
      <c r="M114" s="28">
        <v>1300000</v>
      </c>
    </row>
    <row r="115" spans="1:13" x14ac:dyDescent="0.25">
      <c r="A115" s="580"/>
      <c r="B115" s="582"/>
      <c r="C115" s="85" t="str">
        <f>+C114&amp;" Total"</f>
        <v>2.3.9 Universal Acceptance Total</v>
      </c>
      <c r="D115" s="86"/>
      <c r="E115" s="87"/>
      <c r="F115" s="88"/>
      <c r="G115" s="89">
        <v>0</v>
      </c>
      <c r="H115" s="90">
        <v>0</v>
      </c>
      <c r="I115" s="90">
        <v>0</v>
      </c>
      <c r="J115" s="90">
        <v>1300000</v>
      </c>
      <c r="K115" s="90">
        <v>0</v>
      </c>
      <c r="L115" s="90">
        <v>0</v>
      </c>
      <c r="M115" s="91">
        <v>1300000</v>
      </c>
    </row>
    <row r="116" spans="1:13" ht="60" x14ac:dyDescent="0.25">
      <c r="A116" s="580"/>
      <c r="B116" s="582"/>
      <c r="C116" s="584" t="s">
        <v>433</v>
      </c>
      <c r="D116" s="48">
        <v>29850</v>
      </c>
      <c r="E116" s="49" t="s">
        <v>434</v>
      </c>
      <c r="F116" s="50" t="s">
        <v>435</v>
      </c>
      <c r="G116" s="51"/>
      <c r="H116" s="52">
        <v>23389.697783039999</v>
      </c>
      <c r="I116" s="52">
        <v>0</v>
      </c>
      <c r="J116" s="52">
        <v>0</v>
      </c>
      <c r="K116" s="52">
        <v>0</v>
      </c>
      <c r="L116" s="52">
        <v>0</v>
      </c>
      <c r="M116" s="53">
        <v>23389.697783039999</v>
      </c>
    </row>
    <row r="117" spans="1:13" ht="30" x14ac:dyDescent="0.25">
      <c r="A117" s="580"/>
      <c r="B117" s="582"/>
      <c r="C117" s="584"/>
      <c r="D117" s="48">
        <v>31769</v>
      </c>
      <c r="E117" s="49" t="s">
        <v>436</v>
      </c>
      <c r="F117" s="50" t="s">
        <v>437</v>
      </c>
      <c r="G117" s="51"/>
      <c r="H117" s="52">
        <v>178417.78399930641</v>
      </c>
      <c r="I117" s="52">
        <v>0</v>
      </c>
      <c r="J117" s="52">
        <v>0</v>
      </c>
      <c r="K117" s="52">
        <v>0</v>
      </c>
      <c r="L117" s="52">
        <v>0</v>
      </c>
      <c r="M117" s="53">
        <v>178417.78399930641</v>
      </c>
    </row>
    <row r="118" spans="1:13" ht="90" x14ac:dyDescent="0.25">
      <c r="A118" s="580"/>
      <c r="B118" s="582"/>
      <c r="C118" s="584"/>
      <c r="D118" s="79">
        <v>31787</v>
      </c>
      <c r="E118" s="80" t="s">
        <v>438</v>
      </c>
      <c r="F118" s="81" t="s">
        <v>439</v>
      </c>
      <c r="G118" s="82"/>
      <c r="H118" s="83">
        <v>0</v>
      </c>
      <c r="I118" s="83">
        <v>0</v>
      </c>
      <c r="J118" s="83">
        <v>50000</v>
      </c>
      <c r="K118" s="83">
        <v>0</v>
      </c>
      <c r="L118" s="83">
        <v>0</v>
      </c>
      <c r="M118" s="84">
        <v>50000</v>
      </c>
    </row>
    <row r="119" spans="1:13" x14ac:dyDescent="0.25">
      <c r="A119" s="580"/>
      <c r="B119" s="582"/>
      <c r="C119" s="584"/>
      <c r="D119" s="48">
        <v>32065</v>
      </c>
      <c r="E119" s="49" t="s">
        <v>440</v>
      </c>
      <c r="F119" s="50" t="s">
        <v>441</v>
      </c>
      <c r="G119" s="51"/>
      <c r="H119" s="52">
        <v>95564.830109544157</v>
      </c>
      <c r="I119" s="52">
        <v>0</v>
      </c>
      <c r="J119" s="52">
        <v>0</v>
      </c>
      <c r="K119" s="52">
        <v>0</v>
      </c>
      <c r="L119" s="52">
        <v>0</v>
      </c>
      <c r="M119" s="53">
        <v>95564.830109544157</v>
      </c>
    </row>
    <row r="120" spans="1:13" ht="45" x14ac:dyDescent="0.25">
      <c r="A120" s="580"/>
      <c r="B120" s="582"/>
      <c r="C120" s="584"/>
      <c r="D120" s="48">
        <v>125397</v>
      </c>
      <c r="E120" s="49" t="s">
        <v>442</v>
      </c>
      <c r="F120" s="50" t="s">
        <v>443</v>
      </c>
      <c r="G120" s="51"/>
      <c r="H120" s="52">
        <v>21092.623692915025</v>
      </c>
      <c r="I120" s="52">
        <v>0</v>
      </c>
      <c r="J120" s="52">
        <v>18000</v>
      </c>
      <c r="K120" s="52">
        <v>0</v>
      </c>
      <c r="L120" s="52">
        <v>0</v>
      </c>
      <c r="M120" s="53">
        <v>39092.623692915025</v>
      </c>
    </row>
    <row r="121" spans="1:13" ht="60" x14ac:dyDescent="0.25">
      <c r="A121" s="580"/>
      <c r="B121" s="582"/>
      <c r="C121" s="584"/>
      <c r="D121" s="79">
        <v>125411</v>
      </c>
      <c r="E121" s="80" t="s">
        <v>444</v>
      </c>
      <c r="F121" s="81" t="s">
        <v>445</v>
      </c>
      <c r="G121" s="82"/>
      <c r="H121" s="83">
        <v>19015.992683058324</v>
      </c>
      <c r="I121" s="83">
        <v>0</v>
      </c>
      <c r="J121" s="83">
        <v>130000</v>
      </c>
      <c r="K121" s="83">
        <v>0</v>
      </c>
      <c r="L121" s="83">
        <v>0</v>
      </c>
      <c r="M121" s="84">
        <v>149015.99268305831</v>
      </c>
    </row>
    <row r="122" spans="1:13" x14ac:dyDescent="0.25">
      <c r="A122" s="580"/>
      <c r="B122" s="582"/>
      <c r="C122" s="584"/>
      <c r="D122" s="48">
        <v>125416</v>
      </c>
      <c r="E122" s="49" t="s">
        <v>446</v>
      </c>
      <c r="F122" s="50" t="s">
        <v>447</v>
      </c>
      <c r="G122" s="51"/>
      <c r="H122" s="52">
        <v>132141.89770844002</v>
      </c>
      <c r="I122" s="52">
        <v>0</v>
      </c>
      <c r="J122" s="52">
        <v>0</v>
      </c>
      <c r="K122" s="52">
        <v>0</v>
      </c>
      <c r="L122" s="52">
        <v>0</v>
      </c>
      <c r="M122" s="53">
        <v>132141.89770844002</v>
      </c>
    </row>
    <row r="123" spans="1:13" x14ac:dyDescent="0.25">
      <c r="A123" s="580"/>
      <c r="B123" s="582"/>
      <c r="C123" s="584"/>
      <c r="D123" s="79">
        <v>125430</v>
      </c>
      <c r="E123" s="80" t="s">
        <v>448</v>
      </c>
      <c r="F123" s="81" t="s">
        <v>449</v>
      </c>
      <c r="G123" s="82"/>
      <c r="H123" s="83">
        <v>21764.335622886756</v>
      </c>
      <c r="I123" s="83">
        <v>43472</v>
      </c>
      <c r="J123" s="83">
        <v>0</v>
      </c>
      <c r="K123" s="83">
        <v>0</v>
      </c>
      <c r="L123" s="83">
        <v>0</v>
      </c>
      <c r="M123" s="84">
        <v>65236.335622886756</v>
      </c>
    </row>
    <row r="124" spans="1:13" ht="30" x14ac:dyDescent="0.25">
      <c r="A124" s="580"/>
      <c r="B124" s="582"/>
      <c r="C124" s="584"/>
      <c r="D124" s="48">
        <v>125435</v>
      </c>
      <c r="E124" s="49" t="s">
        <v>450</v>
      </c>
      <c r="F124" s="50" t="s">
        <v>451</v>
      </c>
      <c r="G124" s="51"/>
      <c r="H124" s="52">
        <v>128820.06498033307</v>
      </c>
      <c r="I124" s="52">
        <v>26010</v>
      </c>
      <c r="J124" s="52">
        <v>0</v>
      </c>
      <c r="K124" s="52">
        <v>34800</v>
      </c>
      <c r="L124" s="52">
        <v>0</v>
      </c>
      <c r="M124" s="53">
        <v>189630.06498033309</v>
      </c>
    </row>
    <row r="125" spans="1:13" x14ac:dyDescent="0.25">
      <c r="A125" s="580"/>
      <c r="B125" s="582"/>
      <c r="C125" s="584"/>
      <c r="D125" s="79">
        <v>125446</v>
      </c>
      <c r="E125" s="80" t="s">
        <v>452</v>
      </c>
      <c r="F125" s="81" t="s">
        <v>453</v>
      </c>
      <c r="G125" s="82"/>
      <c r="H125" s="83">
        <v>322207.15187205205</v>
      </c>
      <c r="I125" s="83">
        <v>0</v>
      </c>
      <c r="J125" s="83">
        <v>0</v>
      </c>
      <c r="K125" s="83">
        <v>0</v>
      </c>
      <c r="L125" s="83">
        <v>0</v>
      </c>
      <c r="M125" s="84">
        <v>322207.15187205205</v>
      </c>
    </row>
    <row r="126" spans="1:13" ht="60" x14ac:dyDescent="0.25">
      <c r="A126" s="580"/>
      <c r="B126" s="582"/>
      <c r="C126" s="584"/>
      <c r="D126" s="48">
        <v>125448</v>
      </c>
      <c r="E126" s="49" t="s">
        <v>454</v>
      </c>
      <c r="F126" s="50" t="s">
        <v>455</v>
      </c>
      <c r="G126" s="51"/>
      <c r="H126" s="52">
        <v>462845.75892162963</v>
      </c>
      <c r="I126" s="52">
        <v>160344.66666666666</v>
      </c>
      <c r="J126" s="52">
        <v>0</v>
      </c>
      <c r="K126" s="52">
        <v>0</v>
      </c>
      <c r="L126" s="52">
        <v>0</v>
      </c>
      <c r="M126" s="53">
        <v>623190.42558829626</v>
      </c>
    </row>
    <row r="127" spans="1:13" x14ac:dyDescent="0.25">
      <c r="A127" s="580"/>
      <c r="B127" s="582"/>
      <c r="C127" s="85" t="str">
        <f>+C116&amp;" Total"</f>
        <v>2.3.10 Registry Services Total</v>
      </c>
      <c r="D127" s="86"/>
      <c r="E127" s="87"/>
      <c r="F127" s="88"/>
      <c r="G127" s="89">
        <v>9</v>
      </c>
      <c r="H127" s="106">
        <v>1405260.1373732053</v>
      </c>
      <c r="I127" s="106">
        <v>229826.66666666666</v>
      </c>
      <c r="J127" s="106">
        <v>198000</v>
      </c>
      <c r="K127" s="106">
        <v>34800</v>
      </c>
      <c r="L127" s="106">
        <v>0</v>
      </c>
      <c r="M127" s="107">
        <v>1867886.8040398723</v>
      </c>
    </row>
    <row r="128" spans="1:13" ht="45" x14ac:dyDescent="0.25">
      <c r="A128" s="580"/>
      <c r="B128" s="582"/>
      <c r="C128" s="584" t="s">
        <v>456</v>
      </c>
      <c r="D128" s="79">
        <v>26317</v>
      </c>
      <c r="E128" s="80" t="s">
        <v>457</v>
      </c>
      <c r="F128" s="81" t="s">
        <v>458</v>
      </c>
      <c r="G128" s="82"/>
      <c r="H128" s="83">
        <v>39323.806070794453</v>
      </c>
      <c r="I128" s="83">
        <v>0</v>
      </c>
      <c r="J128" s="83">
        <v>0</v>
      </c>
      <c r="K128" s="83">
        <v>110000</v>
      </c>
      <c r="L128" s="83">
        <v>0</v>
      </c>
      <c r="M128" s="84">
        <v>149323.80607079447</v>
      </c>
    </row>
    <row r="129" spans="1:13" x14ac:dyDescent="0.25">
      <c r="A129" s="580"/>
      <c r="B129" s="582"/>
      <c r="C129" s="584"/>
      <c r="D129" s="6">
        <v>111857</v>
      </c>
      <c r="E129" s="24" t="s">
        <v>459</v>
      </c>
      <c r="F129" s="25" t="s">
        <v>460</v>
      </c>
      <c r="G129" s="26"/>
      <c r="H129" s="27">
        <v>87793.069168761984</v>
      </c>
      <c r="I129" s="27">
        <v>0</v>
      </c>
      <c r="J129" s="27">
        <v>20000</v>
      </c>
      <c r="K129" s="27">
        <v>0</v>
      </c>
      <c r="L129" s="27">
        <v>0</v>
      </c>
      <c r="M129" s="28">
        <v>107793.06916876198</v>
      </c>
    </row>
    <row r="130" spans="1:13" ht="45" x14ac:dyDescent="0.25">
      <c r="A130" s="580"/>
      <c r="B130" s="582"/>
      <c r="C130" s="584"/>
      <c r="D130" s="79">
        <v>125378</v>
      </c>
      <c r="E130" s="80" t="s">
        <v>461</v>
      </c>
      <c r="F130" s="81" t="s">
        <v>462</v>
      </c>
      <c r="G130" s="82"/>
      <c r="H130" s="83">
        <v>645156.7585645339</v>
      </c>
      <c r="I130" s="83">
        <v>54770</v>
      </c>
      <c r="J130" s="83">
        <v>95000</v>
      </c>
      <c r="K130" s="83">
        <v>18720</v>
      </c>
      <c r="L130" s="83">
        <v>0</v>
      </c>
      <c r="M130" s="84">
        <v>813646.7585645339</v>
      </c>
    </row>
    <row r="131" spans="1:13" ht="30" x14ac:dyDescent="0.25">
      <c r="A131" s="580"/>
      <c r="B131" s="582"/>
      <c r="C131" s="584"/>
      <c r="D131" s="6">
        <v>125380</v>
      </c>
      <c r="E131" s="24" t="s">
        <v>463</v>
      </c>
      <c r="F131" s="25" t="s">
        <v>464</v>
      </c>
      <c r="G131" s="26"/>
      <c r="H131" s="27">
        <v>288178.57948241936</v>
      </c>
      <c r="I131" s="27">
        <v>60115.666666666664</v>
      </c>
      <c r="J131" s="27">
        <v>0</v>
      </c>
      <c r="K131" s="27">
        <v>0</v>
      </c>
      <c r="L131" s="27">
        <v>0</v>
      </c>
      <c r="M131" s="28">
        <v>348294.24614908604</v>
      </c>
    </row>
    <row r="132" spans="1:13" x14ac:dyDescent="0.25">
      <c r="A132" s="580"/>
      <c r="B132" s="582"/>
      <c r="C132" s="85" t="str">
        <f>+C128&amp;" Total"</f>
        <v>2.3.11 Registrar Services Total</v>
      </c>
      <c r="D132" s="86"/>
      <c r="E132" s="87"/>
      <c r="F132" s="88"/>
      <c r="G132" s="89">
        <v>6</v>
      </c>
      <c r="H132" s="106">
        <v>1060452.2132865097</v>
      </c>
      <c r="I132" s="106">
        <v>114885.66666666666</v>
      </c>
      <c r="J132" s="106">
        <v>115000</v>
      </c>
      <c r="K132" s="106">
        <v>128720</v>
      </c>
      <c r="L132" s="106">
        <v>0</v>
      </c>
      <c r="M132" s="107">
        <v>1419057.8799531762</v>
      </c>
    </row>
    <row r="133" spans="1:13" x14ac:dyDescent="0.25">
      <c r="A133" s="580"/>
      <c r="B133" s="108" t="str">
        <f>+B79&amp;" Total"</f>
        <v>2.3 Support the evolution of domain name marketplace to be robust, stable and trusted Total</v>
      </c>
      <c r="C133" s="109"/>
      <c r="D133" s="110"/>
      <c r="E133" s="109"/>
      <c r="F133" s="111"/>
      <c r="G133" s="112">
        <v>38.75</v>
      </c>
      <c r="H133" s="113">
        <v>9862286.5649828892</v>
      </c>
      <c r="I133" s="113">
        <v>1528135.8951009789</v>
      </c>
      <c r="J133" s="113">
        <v>9919861.2235739753</v>
      </c>
      <c r="K133" s="113">
        <v>1349523.4607211994</v>
      </c>
      <c r="L133" s="113">
        <v>0</v>
      </c>
      <c r="M133" s="114">
        <v>22659807.144379046</v>
      </c>
    </row>
    <row r="134" spans="1:13" ht="15.75" thickBot="1" x14ac:dyDescent="0.3">
      <c r="A134" s="115" t="s">
        <v>465</v>
      </c>
      <c r="B134" s="116"/>
      <c r="C134" s="117"/>
      <c r="D134" s="118"/>
      <c r="E134" s="117"/>
      <c r="F134" s="119"/>
      <c r="G134" s="120">
        <v>105.71666666666667</v>
      </c>
      <c r="H134" s="121">
        <v>22156725.101592008</v>
      </c>
      <c r="I134" s="121">
        <v>3051844.9951009788</v>
      </c>
      <c r="J134" s="121">
        <v>14363658.223573975</v>
      </c>
      <c r="K134" s="121">
        <v>2297572.7940545324</v>
      </c>
      <c r="L134" s="121">
        <v>373000</v>
      </c>
      <c r="M134" s="122">
        <v>42242801.1143215</v>
      </c>
    </row>
    <row r="135" spans="1:13" x14ac:dyDescent="0.25">
      <c r="A135" s="501"/>
      <c r="B135" s="501"/>
      <c r="C135" s="502"/>
      <c r="D135" s="163"/>
      <c r="E135" s="164"/>
      <c r="F135" s="503"/>
      <c r="G135" s="504"/>
      <c r="H135" s="505"/>
      <c r="I135" s="505"/>
      <c r="J135" s="505"/>
      <c r="K135" s="505"/>
      <c r="L135" s="505"/>
      <c r="M135" s="505"/>
    </row>
    <row r="136" spans="1:13" x14ac:dyDescent="0.25">
      <c r="A136" s="5" t="s">
        <v>803</v>
      </c>
      <c r="B136" s="5"/>
      <c r="C136" s="2"/>
      <c r="D136" s="6"/>
      <c r="E136" s="7"/>
      <c r="F136" s="8"/>
      <c r="G136" s="9"/>
      <c r="H136" s="311"/>
      <c r="I136" s="311"/>
      <c r="J136" s="311"/>
      <c r="K136" s="311"/>
      <c r="L136" s="311"/>
      <c r="M136" s="311"/>
    </row>
    <row r="137" spans="1:13" x14ac:dyDescent="0.25">
      <c r="A137" s="5" t="s">
        <v>804</v>
      </c>
      <c r="B137" s="5"/>
      <c r="C137" s="2"/>
      <c r="D137" s="6"/>
      <c r="E137" s="7"/>
      <c r="F137" s="8"/>
    </row>
    <row r="138" spans="1:13" x14ac:dyDescent="0.25">
      <c r="A138" s="5"/>
      <c r="B138" s="5"/>
      <c r="C138" s="2"/>
      <c r="D138" s="6"/>
      <c r="E138" s="7"/>
      <c r="G138" s="312"/>
      <c r="H138" s="4"/>
      <c r="I138" s="4"/>
      <c r="J138" s="4"/>
      <c r="K138" s="4"/>
      <c r="L138" s="4"/>
      <c r="M138" s="313"/>
    </row>
  </sheetData>
  <mergeCells count="21">
    <mergeCell ref="C83:C85"/>
    <mergeCell ref="C87:C93"/>
    <mergeCell ref="C95:C100"/>
    <mergeCell ref="C104:C108"/>
    <mergeCell ref="C110:C112"/>
    <mergeCell ref="A5:A133"/>
    <mergeCell ref="B5:B49"/>
    <mergeCell ref="C5:C16"/>
    <mergeCell ref="C18:C20"/>
    <mergeCell ref="C22:C23"/>
    <mergeCell ref="C25:C34"/>
    <mergeCell ref="C36:C37"/>
    <mergeCell ref="C41:C45"/>
    <mergeCell ref="C47:C48"/>
    <mergeCell ref="C116:C126"/>
    <mergeCell ref="C128:C131"/>
    <mergeCell ref="B51:B77"/>
    <mergeCell ref="C51:C55"/>
    <mergeCell ref="C57:C62"/>
    <mergeCell ref="C66:C76"/>
    <mergeCell ref="B79:B132"/>
  </mergeCells>
  <pageMargins left="0.7" right="0.7" top="0.75" bottom="0.75" header="0.3" footer="0.3"/>
  <pageSetup scale="39" fitToHeight="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80" zoomScaleNormal="80" workbookViewId="0">
      <pane xSplit="3" ySplit="4" topLeftCell="D5" activePane="bottomRight" state="frozen"/>
      <selection activeCell="P20" sqref="P20"/>
      <selection pane="topRight" activeCell="P20" sqref="P20"/>
      <selection pane="bottomLeft" activeCell="P20" sqref="P20"/>
      <selection pane="bottomRight" activeCell="P20" sqref="P20"/>
    </sheetView>
  </sheetViews>
  <sheetFormatPr defaultRowHeight="15" outlineLevelCol="1" x14ac:dyDescent="0.25"/>
  <cols>
    <col min="1" max="1" width="6" hidden="1" customWidth="1" outlineLevel="1"/>
    <col min="2" max="2" width="23.28515625" customWidth="1" collapsed="1"/>
    <col min="3" max="3" width="38.85546875" customWidth="1"/>
    <col min="4" max="4" width="9.42578125" customWidth="1"/>
    <col min="5" max="5" width="62.42578125" customWidth="1"/>
    <col min="6" max="6" width="94" customWidth="1"/>
    <col min="7" max="7" width="10.42578125" customWidth="1"/>
    <col min="8" max="13" width="13.140625" customWidth="1"/>
  </cols>
  <sheetData>
    <row r="1" spans="1:13" ht="28.5" x14ac:dyDescent="0.25">
      <c r="A1" s="1"/>
      <c r="B1" s="1" t="s">
        <v>852</v>
      </c>
      <c r="C1" s="2"/>
      <c r="D1" s="3"/>
      <c r="E1" s="320"/>
      <c r="F1" s="320"/>
      <c r="G1" s="320"/>
      <c r="H1" s="320"/>
      <c r="I1" s="320"/>
      <c r="J1" s="320"/>
      <c r="K1" s="320"/>
      <c r="L1" s="320"/>
      <c r="M1" s="4"/>
    </row>
    <row r="2" spans="1:13" ht="28.5" x14ac:dyDescent="0.25">
      <c r="A2" s="1"/>
      <c r="B2" s="500" t="s">
        <v>848</v>
      </c>
      <c r="C2" s="2"/>
      <c r="D2" s="3"/>
      <c r="E2" s="320"/>
      <c r="F2" s="320"/>
      <c r="G2" s="320"/>
      <c r="H2" s="320"/>
      <c r="I2" s="320"/>
      <c r="J2" s="320"/>
      <c r="K2" s="320"/>
      <c r="L2" s="320"/>
      <c r="M2" s="4"/>
    </row>
    <row r="3" spans="1:13" ht="15.75" thickBot="1" x14ac:dyDescent="0.3">
      <c r="A3" s="5"/>
      <c r="B3" s="5"/>
      <c r="C3" s="2"/>
      <c r="D3" s="6"/>
      <c r="E3" s="7"/>
      <c r="F3" s="8"/>
      <c r="G3" s="9"/>
      <c r="H3" s="4"/>
      <c r="I3" s="4"/>
      <c r="J3" s="4"/>
      <c r="K3" s="4"/>
      <c r="L3" s="4"/>
      <c r="M3" s="4"/>
    </row>
    <row r="4" spans="1:13" ht="38.25" thickBot="1" x14ac:dyDescent="0.3">
      <c r="A4" s="10" t="s">
        <v>0</v>
      </c>
      <c r="B4" s="11" t="s">
        <v>1</v>
      </c>
      <c r="C4" s="12" t="s">
        <v>2</v>
      </c>
      <c r="D4" s="12" t="s">
        <v>3</v>
      </c>
      <c r="E4" s="12" t="s">
        <v>4</v>
      </c>
      <c r="F4" s="12" t="s">
        <v>5</v>
      </c>
      <c r="G4" s="13" t="s">
        <v>6</v>
      </c>
      <c r="H4" s="14" t="s">
        <v>7</v>
      </c>
      <c r="I4" s="15" t="s">
        <v>8</v>
      </c>
      <c r="J4" s="15" t="s">
        <v>9</v>
      </c>
      <c r="K4" s="14" t="s">
        <v>10</v>
      </c>
      <c r="L4" s="14" t="s">
        <v>11</v>
      </c>
      <c r="M4" s="16" t="s">
        <v>12</v>
      </c>
    </row>
    <row r="5" spans="1:13" ht="30" x14ac:dyDescent="0.25">
      <c r="A5" s="594" t="s">
        <v>466</v>
      </c>
      <c r="B5" s="596" t="s">
        <v>467</v>
      </c>
      <c r="C5" s="598" t="s">
        <v>468</v>
      </c>
      <c r="D5" s="6">
        <v>31460</v>
      </c>
      <c r="E5" s="24" t="s">
        <v>469</v>
      </c>
      <c r="F5" s="25" t="s">
        <v>470</v>
      </c>
      <c r="G5" s="55"/>
      <c r="H5" s="56">
        <v>48163.044300000001</v>
      </c>
      <c r="I5" s="56">
        <v>0</v>
      </c>
      <c r="J5" s="56">
        <v>0</v>
      </c>
      <c r="K5" s="56">
        <v>0</v>
      </c>
      <c r="L5" s="56">
        <v>0</v>
      </c>
      <c r="M5" s="57">
        <v>48163.044300000001</v>
      </c>
    </row>
    <row r="6" spans="1:13" ht="45" x14ac:dyDescent="0.25">
      <c r="A6" s="595"/>
      <c r="B6" s="597"/>
      <c r="C6" s="599"/>
      <c r="D6" s="124">
        <v>123559</v>
      </c>
      <c r="E6" s="125" t="s">
        <v>471</v>
      </c>
      <c r="F6" s="126" t="s">
        <v>472</v>
      </c>
      <c r="G6" s="127"/>
      <c r="H6" s="128">
        <v>0</v>
      </c>
      <c r="I6" s="128">
        <v>0</v>
      </c>
      <c r="J6" s="128">
        <v>0</v>
      </c>
      <c r="K6" s="128">
        <v>0</v>
      </c>
      <c r="L6" s="128">
        <v>0</v>
      </c>
      <c r="M6" s="129">
        <v>0</v>
      </c>
    </row>
    <row r="7" spans="1:13" ht="45" x14ac:dyDescent="0.25">
      <c r="A7" s="595"/>
      <c r="B7" s="597"/>
      <c r="C7" s="599"/>
      <c r="D7" s="6">
        <v>123561</v>
      </c>
      <c r="E7" s="24" t="s">
        <v>473</v>
      </c>
      <c r="F7" s="25" t="s">
        <v>474</v>
      </c>
      <c r="G7" s="26"/>
      <c r="H7" s="27">
        <v>0</v>
      </c>
      <c r="I7" s="27">
        <v>0</v>
      </c>
      <c r="J7" s="27">
        <v>0</v>
      </c>
      <c r="K7" s="27">
        <v>0</v>
      </c>
      <c r="L7" s="27">
        <v>0</v>
      </c>
      <c r="M7" s="28">
        <v>0</v>
      </c>
    </row>
    <row r="8" spans="1:13" ht="30" x14ac:dyDescent="0.25">
      <c r="A8" s="595"/>
      <c r="B8" s="597"/>
      <c r="C8" s="599"/>
      <c r="D8" s="124">
        <v>123666</v>
      </c>
      <c r="E8" s="125" t="s">
        <v>475</v>
      </c>
      <c r="F8" s="126" t="s">
        <v>476</v>
      </c>
      <c r="G8" s="127"/>
      <c r="H8" s="128">
        <v>652806.69178768201</v>
      </c>
      <c r="I8" s="128">
        <v>320529.21343787434</v>
      </c>
      <c r="J8" s="128">
        <v>0</v>
      </c>
      <c r="K8" s="128">
        <v>29470</v>
      </c>
      <c r="L8" s="128">
        <v>0</v>
      </c>
      <c r="M8" s="129">
        <v>1002805.9052255563</v>
      </c>
    </row>
    <row r="9" spans="1:13" x14ac:dyDescent="0.25">
      <c r="A9" s="595"/>
      <c r="B9" s="597"/>
      <c r="C9" s="130" t="str">
        <f>+C5&amp;" Total"</f>
        <v>3.1.1 Strategic and Operating Planning Total</v>
      </c>
      <c r="D9" s="131"/>
      <c r="E9" s="132"/>
      <c r="F9" s="133"/>
      <c r="G9" s="134">
        <v>3.3499999999999996</v>
      </c>
      <c r="H9" s="135">
        <v>700969.73608768196</v>
      </c>
      <c r="I9" s="135">
        <v>320529.21343787434</v>
      </c>
      <c r="J9" s="135">
        <v>0</v>
      </c>
      <c r="K9" s="135">
        <v>29470</v>
      </c>
      <c r="L9" s="135">
        <v>0</v>
      </c>
      <c r="M9" s="136">
        <v>1050968.9495255563</v>
      </c>
    </row>
    <row r="10" spans="1:13" x14ac:dyDescent="0.25">
      <c r="A10" s="595"/>
      <c r="B10" s="597"/>
      <c r="C10" s="600" t="s">
        <v>477</v>
      </c>
      <c r="D10" s="137">
        <v>25957</v>
      </c>
      <c r="E10" s="138" t="s">
        <v>478</v>
      </c>
      <c r="F10" s="139" t="s">
        <v>479</v>
      </c>
      <c r="G10" s="26"/>
      <c r="H10" s="37">
        <v>0</v>
      </c>
      <c r="I10" s="37">
        <v>0</v>
      </c>
      <c r="J10" s="37">
        <v>10000</v>
      </c>
      <c r="K10" s="37">
        <v>11000</v>
      </c>
      <c r="L10" s="37">
        <v>0</v>
      </c>
      <c r="M10" s="38">
        <v>21000</v>
      </c>
    </row>
    <row r="11" spans="1:13" ht="30" x14ac:dyDescent="0.25">
      <c r="A11" s="595"/>
      <c r="B11" s="597"/>
      <c r="C11" s="600"/>
      <c r="D11" s="124">
        <v>112552</v>
      </c>
      <c r="E11" s="125" t="s">
        <v>480</v>
      </c>
      <c r="F11" s="126" t="s">
        <v>481</v>
      </c>
      <c r="G11" s="127"/>
      <c r="H11" s="128">
        <v>142137.44315394998</v>
      </c>
      <c r="I11" s="128">
        <v>0</v>
      </c>
      <c r="J11" s="128">
        <v>0</v>
      </c>
      <c r="K11" s="128">
        <v>0</v>
      </c>
      <c r="L11" s="128">
        <v>0</v>
      </c>
      <c r="M11" s="129">
        <v>142137.44315394998</v>
      </c>
    </row>
    <row r="12" spans="1:13" x14ac:dyDescent="0.25">
      <c r="A12" s="595"/>
      <c r="B12" s="597"/>
      <c r="C12" s="130" t="str">
        <f>+C10&amp;" Total"</f>
        <v>3.1.2 Organizational Excellence and Intelligence Total</v>
      </c>
      <c r="D12" s="131"/>
      <c r="E12" s="132"/>
      <c r="F12" s="133"/>
      <c r="G12" s="134">
        <v>0.9</v>
      </c>
      <c r="H12" s="140">
        <v>142137.44315394998</v>
      </c>
      <c r="I12" s="140">
        <v>0</v>
      </c>
      <c r="J12" s="140">
        <v>10000</v>
      </c>
      <c r="K12" s="140">
        <v>11000</v>
      </c>
      <c r="L12" s="140">
        <v>0</v>
      </c>
      <c r="M12" s="141">
        <v>163137.44315394998</v>
      </c>
    </row>
    <row r="13" spans="1:13" x14ac:dyDescent="0.25">
      <c r="A13" s="595"/>
      <c r="B13" s="597"/>
      <c r="C13" s="600" t="s">
        <v>482</v>
      </c>
      <c r="D13" s="142">
        <v>125541</v>
      </c>
      <c r="E13" s="143" t="s">
        <v>483</v>
      </c>
      <c r="F13" s="144" t="s">
        <v>484</v>
      </c>
      <c r="G13" s="127"/>
      <c r="H13" s="145">
        <v>0</v>
      </c>
      <c r="I13" s="145">
        <v>0</v>
      </c>
      <c r="J13" s="145">
        <v>0</v>
      </c>
      <c r="K13" s="145">
        <v>0</v>
      </c>
      <c r="L13" s="145">
        <v>0</v>
      </c>
      <c r="M13" s="146">
        <v>0</v>
      </c>
    </row>
    <row r="14" spans="1:13" x14ac:dyDescent="0.25">
      <c r="A14" s="595"/>
      <c r="B14" s="597"/>
      <c r="C14" s="600"/>
      <c r="D14" s="137">
        <v>127517</v>
      </c>
      <c r="E14" s="138" t="s">
        <v>485</v>
      </c>
      <c r="F14" s="139" t="s">
        <v>486</v>
      </c>
      <c r="G14" s="26"/>
      <c r="H14" s="37">
        <v>2847017.0545676895</v>
      </c>
      <c r="I14" s="37">
        <v>12776</v>
      </c>
      <c r="J14" s="37">
        <v>218800</v>
      </c>
      <c r="K14" s="37">
        <v>1339063.38028169</v>
      </c>
      <c r="L14" s="37">
        <v>0</v>
      </c>
      <c r="M14" s="38">
        <v>4417656.4348493796</v>
      </c>
    </row>
    <row r="15" spans="1:13" x14ac:dyDescent="0.25">
      <c r="A15" s="595"/>
      <c r="B15" s="597"/>
      <c r="C15" s="130" t="str">
        <f>+C13&amp;" Total"</f>
        <v>3.1.3 Finance and Procurement Total</v>
      </c>
      <c r="D15" s="147"/>
      <c r="E15" s="148"/>
      <c r="F15" s="149"/>
      <c r="G15" s="134">
        <v>17.254166666666666</v>
      </c>
      <c r="H15" s="140">
        <v>2847017.0545676895</v>
      </c>
      <c r="I15" s="140">
        <v>12776</v>
      </c>
      <c r="J15" s="140">
        <v>218800</v>
      </c>
      <c r="K15" s="140">
        <v>1339063.38028169</v>
      </c>
      <c r="L15" s="140">
        <v>0</v>
      </c>
      <c r="M15" s="141">
        <v>4417656.4348493796</v>
      </c>
    </row>
    <row r="16" spans="1:13" ht="30" x14ac:dyDescent="0.25">
      <c r="A16" s="595"/>
      <c r="B16" s="597"/>
      <c r="C16" s="496" t="s">
        <v>487</v>
      </c>
      <c r="D16" s="124">
        <v>127852</v>
      </c>
      <c r="E16" s="125" t="s">
        <v>488</v>
      </c>
      <c r="F16" s="126" t="s">
        <v>489</v>
      </c>
      <c r="G16" s="127"/>
      <c r="H16" s="128">
        <v>201439.16931499995</v>
      </c>
      <c r="I16" s="128">
        <v>1592</v>
      </c>
      <c r="J16" s="128">
        <v>175000.00000000003</v>
      </c>
      <c r="K16" s="128">
        <v>2600</v>
      </c>
      <c r="L16" s="128">
        <v>0</v>
      </c>
      <c r="M16" s="129">
        <v>380631.16931499995</v>
      </c>
    </row>
    <row r="17" spans="1:13" x14ac:dyDescent="0.25">
      <c r="A17" s="595"/>
      <c r="B17" s="597"/>
      <c r="C17" s="130" t="str">
        <f>+C16&amp;" Total"</f>
        <v>3.1.4 Enterprise Risk Management Total</v>
      </c>
      <c r="D17" s="147"/>
      <c r="E17" s="148"/>
      <c r="F17" s="149"/>
      <c r="G17" s="134">
        <v>1</v>
      </c>
      <c r="H17" s="140">
        <v>201439.16931499995</v>
      </c>
      <c r="I17" s="140">
        <v>1592</v>
      </c>
      <c r="J17" s="140">
        <v>175000.00000000003</v>
      </c>
      <c r="K17" s="140">
        <v>2600</v>
      </c>
      <c r="L17" s="140">
        <v>0</v>
      </c>
      <c r="M17" s="141">
        <v>380631.16931499995</v>
      </c>
    </row>
    <row r="18" spans="1:13" x14ac:dyDescent="0.25">
      <c r="A18" s="595"/>
      <c r="B18" s="597"/>
      <c r="C18" s="599" t="s">
        <v>490</v>
      </c>
      <c r="D18" s="124">
        <v>10558</v>
      </c>
      <c r="E18" s="125" t="s">
        <v>491</v>
      </c>
      <c r="F18" s="126" t="s">
        <v>492</v>
      </c>
      <c r="G18" s="127"/>
      <c r="H18" s="128">
        <v>0</v>
      </c>
      <c r="I18" s="128">
        <v>0</v>
      </c>
      <c r="J18" s="128">
        <v>0</v>
      </c>
      <c r="K18" s="128">
        <v>0</v>
      </c>
      <c r="L18" s="128">
        <v>0</v>
      </c>
      <c r="M18" s="129">
        <v>0</v>
      </c>
    </row>
    <row r="19" spans="1:13" ht="30" x14ac:dyDescent="0.25">
      <c r="A19" s="595"/>
      <c r="B19" s="597"/>
      <c r="C19" s="599"/>
      <c r="D19" s="6">
        <v>19900</v>
      </c>
      <c r="E19" s="24" t="s">
        <v>491</v>
      </c>
      <c r="F19" s="25" t="s">
        <v>493</v>
      </c>
      <c r="G19" s="26"/>
      <c r="H19" s="27">
        <v>0</v>
      </c>
      <c r="I19" s="27">
        <v>1551692.6422193178</v>
      </c>
      <c r="J19" s="27">
        <v>881000</v>
      </c>
      <c r="K19" s="27">
        <v>323000</v>
      </c>
      <c r="L19" s="27">
        <v>0</v>
      </c>
      <c r="M19" s="28">
        <v>2755692.6422193181</v>
      </c>
    </row>
    <row r="20" spans="1:13" ht="30" x14ac:dyDescent="0.25">
      <c r="A20" s="595"/>
      <c r="B20" s="597"/>
      <c r="C20" s="599"/>
      <c r="D20" s="124">
        <v>19902</v>
      </c>
      <c r="E20" s="125" t="s">
        <v>494</v>
      </c>
      <c r="F20" s="126" t="s">
        <v>495</v>
      </c>
      <c r="G20" s="127"/>
      <c r="H20" s="128">
        <v>0</v>
      </c>
      <c r="I20" s="128">
        <v>1806705.0065338132</v>
      </c>
      <c r="J20" s="128">
        <v>856000</v>
      </c>
      <c r="K20" s="128">
        <v>308000</v>
      </c>
      <c r="L20" s="128">
        <v>0</v>
      </c>
      <c r="M20" s="129">
        <v>2970705.0065338132</v>
      </c>
    </row>
    <row r="21" spans="1:13" ht="30" x14ac:dyDescent="0.25">
      <c r="A21" s="595"/>
      <c r="B21" s="597"/>
      <c r="C21" s="599"/>
      <c r="D21" s="6">
        <v>20404</v>
      </c>
      <c r="E21" s="24" t="s">
        <v>496</v>
      </c>
      <c r="F21" s="25" t="s">
        <v>497</v>
      </c>
      <c r="G21" s="26"/>
      <c r="H21" s="27">
        <v>0</v>
      </c>
      <c r="I21" s="27">
        <v>1588868.5266252859</v>
      </c>
      <c r="J21" s="27">
        <v>526000</v>
      </c>
      <c r="K21" s="27">
        <v>172000</v>
      </c>
      <c r="L21" s="27">
        <v>0</v>
      </c>
      <c r="M21" s="28">
        <v>2286868.5266252859</v>
      </c>
    </row>
    <row r="22" spans="1:13" x14ac:dyDescent="0.25">
      <c r="A22" s="595"/>
      <c r="B22" s="597"/>
      <c r="C22" s="599"/>
      <c r="D22" s="124">
        <v>122055</v>
      </c>
      <c r="E22" s="125" t="s">
        <v>498</v>
      </c>
      <c r="F22" s="126" t="s">
        <v>499</v>
      </c>
      <c r="G22" s="127"/>
      <c r="H22" s="128">
        <v>752927.64797993982</v>
      </c>
      <c r="I22" s="128">
        <v>-46553.93118520701</v>
      </c>
      <c r="J22" s="128">
        <v>20000</v>
      </c>
      <c r="K22" s="128">
        <v>23440</v>
      </c>
      <c r="L22" s="128">
        <v>0</v>
      </c>
      <c r="M22" s="129">
        <v>749813.71679473284</v>
      </c>
    </row>
    <row r="23" spans="1:13" x14ac:dyDescent="0.25">
      <c r="A23" s="595"/>
      <c r="B23" s="597"/>
      <c r="C23" s="599"/>
      <c r="D23" s="6">
        <v>124172</v>
      </c>
      <c r="E23" s="24" t="s">
        <v>500</v>
      </c>
      <c r="F23" s="25" t="s">
        <v>501</v>
      </c>
      <c r="G23" s="26"/>
      <c r="H23" s="27">
        <v>140145.77759938</v>
      </c>
      <c r="I23" s="27">
        <v>22521.309999999998</v>
      </c>
      <c r="J23" s="27">
        <v>0</v>
      </c>
      <c r="K23" s="27">
        <v>9865</v>
      </c>
      <c r="L23" s="27">
        <v>0</v>
      </c>
      <c r="M23" s="28">
        <v>172532.08759938</v>
      </c>
    </row>
    <row r="24" spans="1:13" x14ac:dyDescent="0.25">
      <c r="A24" s="595"/>
      <c r="B24" s="597"/>
      <c r="C24" s="599"/>
      <c r="D24" s="124">
        <v>124174</v>
      </c>
      <c r="E24" s="125" t="s">
        <v>502</v>
      </c>
      <c r="F24" s="126" t="s">
        <v>503</v>
      </c>
      <c r="G24" s="127"/>
      <c r="H24" s="128">
        <v>94667.830781828816</v>
      </c>
      <c r="I24" s="128">
        <v>2629.333333333333</v>
      </c>
      <c r="J24" s="128">
        <v>0</v>
      </c>
      <c r="K24" s="128">
        <v>1396537</v>
      </c>
      <c r="L24" s="128">
        <v>0</v>
      </c>
      <c r="M24" s="129">
        <v>1493834.1641151621</v>
      </c>
    </row>
    <row r="25" spans="1:13" x14ac:dyDescent="0.25">
      <c r="A25" s="595"/>
      <c r="B25" s="597"/>
      <c r="C25" s="599"/>
      <c r="D25" s="6">
        <v>124175</v>
      </c>
      <c r="E25" s="24" t="s">
        <v>504</v>
      </c>
      <c r="F25" s="25" t="s">
        <v>505</v>
      </c>
      <c r="G25" s="26"/>
      <c r="H25" s="27">
        <v>562184.28260932211</v>
      </c>
      <c r="I25" s="27">
        <v>6379</v>
      </c>
      <c r="J25" s="27">
        <v>0</v>
      </c>
      <c r="K25" s="27">
        <v>16400</v>
      </c>
      <c r="L25" s="27">
        <v>25000</v>
      </c>
      <c r="M25" s="28">
        <v>609963.28260932211</v>
      </c>
    </row>
    <row r="26" spans="1:13" x14ac:dyDescent="0.25">
      <c r="A26" s="595"/>
      <c r="B26" s="597"/>
      <c r="C26" s="599"/>
      <c r="D26" s="124">
        <v>124176</v>
      </c>
      <c r="E26" s="125" t="s">
        <v>506</v>
      </c>
      <c r="F26" s="126" t="s">
        <v>507</v>
      </c>
      <c r="G26" s="127"/>
      <c r="H26" s="128">
        <v>182273.96896580938</v>
      </c>
      <c r="I26" s="128">
        <v>0</v>
      </c>
      <c r="J26" s="128">
        <v>5000</v>
      </c>
      <c r="K26" s="128">
        <v>4493913</v>
      </c>
      <c r="L26" s="128">
        <v>10000</v>
      </c>
      <c r="M26" s="129">
        <v>4691186.9689658098</v>
      </c>
    </row>
    <row r="27" spans="1:13" x14ac:dyDescent="0.25">
      <c r="A27" s="595"/>
      <c r="B27" s="597"/>
      <c r="C27" s="599"/>
      <c r="D27" s="6">
        <v>124177</v>
      </c>
      <c r="E27" s="24" t="s">
        <v>508</v>
      </c>
      <c r="F27" s="25" t="s">
        <v>509</v>
      </c>
      <c r="G27" s="26"/>
      <c r="H27" s="27">
        <v>67882.08130708753</v>
      </c>
      <c r="I27" s="27">
        <v>75120</v>
      </c>
      <c r="J27" s="27">
        <v>60000</v>
      </c>
      <c r="K27" s="27">
        <v>62750</v>
      </c>
      <c r="L27" s="27">
        <v>0</v>
      </c>
      <c r="M27" s="28">
        <v>265752.08130708756</v>
      </c>
    </row>
    <row r="28" spans="1:13" ht="30" x14ac:dyDescent="0.25">
      <c r="A28" s="595"/>
      <c r="B28" s="597"/>
      <c r="C28" s="599"/>
      <c r="D28" s="124">
        <v>124178</v>
      </c>
      <c r="E28" s="125" t="s">
        <v>510</v>
      </c>
      <c r="F28" s="126" t="s">
        <v>511</v>
      </c>
      <c r="G28" s="127"/>
      <c r="H28" s="128">
        <v>799007.92930803588</v>
      </c>
      <c r="I28" s="128">
        <v>8477.6666666666661</v>
      </c>
      <c r="J28" s="128">
        <v>137736</v>
      </c>
      <c r="K28" s="128">
        <v>56805</v>
      </c>
      <c r="L28" s="128">
        <v>0</v>
      </c>
      <c r="M28" s="129">
        <v>1002026.5959747025</v>
      </c>
    </row>
    <row r="29" spans="1:13" x14ac:dyDescent="0.25">
      <c r="A29" s="595"/>
      <c r="B29" s="597"/>
      <c r="C29" s="599"/>
      <c r="D29" s="6">
        <v>124179</v>
      </c>
      <c r="E29" s="24" t="s">
        <v>512</v>
      </c>
      <c r="F29" s="25" t="s">
        <v>513</v>
      </c>
      <c r="G29" s="26"/>
      <c r="H29" s="27">
        <v>176300.50291211251</v>
      </c>
      <c r="I29" s="27">
        <v>1314.6666666666665</v>
      </c>
      <c r="J29" s="27">
        <v>90000</v>
      </c>
      <c r="K29" s="27">
        <v>1920</v>
      </c>
      <c r="L29" s="27">
        <v>0</v>
      </c>
      <c r="M29" s="28">
        <v>269535.16957877914</v>
      </c>
    </row>
    <row r="30" spans="1:13" x14ac:dyDescent="0.25">
      <c r="A30" s="595"/>
      <c r="B30" s="597"/>
      <c r="C30" s="599"/>
      <c r="D30" s="124">
        <v>124184</v>
      </c>
      <c r="E30" s="125" t="s">
        <v>514</v>
      </c>
      <c r="F30" s="126" t="s">
        <v>515</v>
      </c>
      <c r="G30" s="127"/>
      <c r="H30" s="128">
        <v>157560.24992208503</v>
      </c>
      <c r="I30" s="128">
        <v>0</v>
      </c>
      <c r="J30" s="128">
        <v>85000</v>
      </c>
      <c r="K30" s="128">
        <v>6560</v>
      </c>
      <c r="L30" s="128">
        <v>0</v>
      </c>
      <c r="M30" s="129">
        <v>249120.24992208503</v>
      </c>
    </row>
    <row r="31" spans="1:13" x14ac:dyDescent="0.25">
      <c r="A31" s="595"/>
      <c r="B31" s="597"/>
      <c r="C31" s="599"/>
      <c r="D31" s="6">
        <v>124185</v>
      </c>
      <c r="E31" s="24" t="s">
        <v>516</v>
      </c>
      <c r="F31" s="25" t="s">
        <v>517</v>
      </c>
      <c r="G31" s="26"/>
      <c r="H31" s="27">
        <v>16669.17265</v>
      </c>
      <c r="I31" s="27">
        <v>0</v>
      </c>
      <c r="J31" s="27">
        <v>0</v>
      </c>
      <c r="K31" s="27">
        <v>0</v>
      </c>
      <c r="L31" s="27">
        <v>1000000</v>
      </c>
      <c r="M31" s="28">
        <v>1016669.17265</v>
      </c>
    </row>
    <row r="32" spans="1:13" x14ac:dyDescent="0.25">
      <c r="A32" s="595"/>
      <c r="B32" s="597"/>
      <c r="C32" s="599"/>
      <c r="D32" s="124">
        <v>124942</v>
      </c>
      <c r="E32" s="125" t="s">
        <v>518</v>
      </c>
      <c r="F32" s="126" t="s">
        <v>519</v>
      </c>
      <c r="G32" s="127"/>
      <c r="H32" s="128">
        <v>1355963.9273922499</v>
      </c>
      <c r="I32" s="128">
        <v>352635.7079728489</v>
      </c>
      <c r="J32" s="128">
        <v>162574.30666666699</v>
      </c>
      <c r="K32" s="128">
        <v>87401.973072702298</v>
      </c>
      <c r="L32" s="128">
        <v>0</v>
      </c>
      <c r="M32" s="129">
        <v>1958575.9151044681</v>
      </c>
    </row>
    <row r="33" spans="1:13" ht="30" x14ac:dyDescent="0.25">
      <c r="A33" s="595"/>
      <c r="B33" s="597"/>
      <c r="C33" s="599"/>
      <c r="D33" s="6">
        <v>126072</v>
      </c>
      <c r="E33" s="24" t="s">
        <v>520</v>
      </c>
      <c r="F33" s="25" t="s">
        <v>521</v>
      </c>
      <c r="G33" s="26"/>
      <c r="H33" s="27">
        <v>0</v>
      </c>
      <c r="I33" s="27">
        <v>0</v>
      </c>
      <c r="J33" s="27">
        <v>0</v>
      </c>
      <c r="K33" s="27">
        <v>0</v>
      </c>
      <c r="L33" s="27">
        <v>0</v>
      </c>
      <c r="M33" s="28">
        <v>0</v>
      </c>
    </row>
    <row r="34" spans="1:13" ht="30" x14ac:dyDescent="0.25">
      <c r="A34" s="595"/>
      <c r="B34" s="597"/>
      <c r="C34" s="599"/>
      <c r="D34" s="124">
        <v>126247</v>
      </c>
      <c r="E34" s="125" t="s">
        <v>522</v>
      </c>
      <c r="F34" s="126" t="s">
        <v>523</v>
      </c>
      <c r="G34" s="127"/>
      <c r="H34" s="128">
        <v>0</v>
      </c>
      <c r="I34" s="128">
        <v>0</v>
      </c>
      <c r="J34" s="128">
        <v>0</v>
      </c>
      <c r="K34" s="128">
        <v>0</v>
      </c>
      <c r="L34" s="128">
        <v>0</v>
      </c>
      <c r="M34" s="129">
        <v>0</v>
      </c>
    </row>
    <row r="35" spans="1:13" ht="30" x14ac:dyDescent="0.25">
      <c r="A35" s="595"/>
      <c r="B35" s="597"/>
      <c r="C35" s="599"/>
      <c r="D35" s="6">
        <v>126334</v>
      </c>
      <c r="E35" s="24" t="s">
        <v>524</v>
      </c>
      <c r="F35" s="25" t="s">
        <v>525</v>
      </c>
      <c r="G35" s="26"/>
      <c r="H35" s="27">
        <v>0</v>
      </c>
      <c r="I35" s="27">
        <v>0</v>
      </c>
      <c r="J35" s="27">
        <v>0</v>
      </c>
      <c r="K35" s="27">
        <v>0</v>
      </c>
      <c r="L35" s="27">
        <v>0</v>
      </c>
      <c r="M35" s="28">
        <v>0</v>
      </c>
    </row>
    <row r="36" spans="1:13" x14ac:dyDescent="0.25">
      <c r="A36" s="595"/>
      <c r="B36" s="597"/>
      <c r="C36" s="599"/>
      <c r="D36" s="124">
        <v>126421</v>
      </c>
      <c r="E36" s="125" t="s">
        <v>526</v>
      </c>
      <c r="F36" s="126" t="s">
        <v>526</v>
      </c>
      <c r="G36" s="127"/>
      <c r="H36" s="128">
        <v>1532343.9966876945</v>
      </c>
      <c r="I36" s="128">
        <v>79956</v>
      </c>
      <c r="J36" s="128">
        <v>0</v>
      </c>
      <c r="K36" s="128">
        <v>0</v>
      </c>
      <c r="L36" s="128">
        <v>0</v>
      </c>
      <c r="M36" s="129">
        <v>1612299.9966876945</v>
      </c>
    </row>
    <row r="37" spans="1:13" x14ac:dyDescent="0.25">
      <c r="A37" s="595"/>
      <c r="B37" s="597"/>
      <c r="C37" s="599"/>
      <c r="D37" s="6">
        <v>126494</v>
      </c>
      <c r="E37" s="24" t="s">
        <v>527</v>
      </c>
      <c r="F37" s="25" t="s">
        <v>528</v>
      </c>
      <c r="G37" s="26"/>
      <c r="H37" s="27">
        <v>0</v>
      </c>
      <c r="I37" s="27">
        <v>0</v>
      </c>
      <c r="J37" s="27">
        <v>0</v>
      </c>
      <c r="K37" s="27">
        <v>0</v>
      </c>
      <c r="L37" s="27">
        <v>0</v>
      </c>
      <c r="M37" s="28">
        <v>0</v>
      </c>
    </row>
    <row r="38" spans="1:13" x14ac:dyDescent="0.25">
      <c r="A38" s="595"/>
      <c r="B38" s="597"/>
      <c r="C38" s="599"/>
      <c r="D38" s="124">
        <v>126495</v>
      </c>
      <c r="E38" s="125" t="s">
        <v>529</v>
      </c>
      <c r="F38" s="126" t="s">
        <v>530</v>
      </c>
      <c r="G38" s="127"/>
      <c r="H38" s="128">
        <v>0</v>
      </c>
      <c r="I38" s="128">
        <v>0</v>
      </c>
      <c r="J38" s="128">
        <v>0</v>
      </c>
      <c r="K38" s="128">
        <v>0</v>
      </c>
      <c r="L38" s="128">
        <v>0</v>
      </c>
      <c r="M38" s="129">
        <v>0</v>
      </c>
    </row>
    <row r="39" spans="1:13" x14ac:dyDescent="0.25">
      <c r="A39" s="595"/>
      <c r="B39" s="597"/>
      <c r="C39" s="599"/>
      <c r="D39" s="6">
        <v>126496</v>
      </c>
      <c r="E39" s="24" t="s">
        <v>531</v>
      </c>
      <c r="F39" s="25" t="s">
        <v>532</v>
      </c>
      <c r="G39" s="26"/>
      <c r="H39" s="27">
        <v>0</v>
      </c>
      <c r="I39" s="27">
        <v>36940.666666666672</v>
      </c>
      <c r="J39" s="27">
        <v>3000</v>
      </c>
      <c r="K39" s="27">
        <v>0</v>
      </c>
      <c r="L39" s="27">
        <v>0</v>
      </c>
      <c r="M39" s="28">
        <v>39940.666666666672</v>
      </c>
    </row>
    <row r="40" spans="1:13" x14ac:dyDescent="0.25">
      <c r="A40" s="595"/>
      <c r="B40" s="597"/>
      <c r="C40" s="150" t="str">
        <f>+C18&amp;" Total"</f>
        <v>3.1.5 Support Operations Total</v>
      </c>
      <c r="D40" s="147"/>
      <c r="E40" s="148"/>
      <c r="F40" s="149"/>
      <c r="G40" s="134">
        <v>31.420833333333334</v>
      </c>
      <c r="H40" s="151">
        <v>5837927.3681155453</v>
      </c>
      <c r="I40" s="151">
        <v>5486686.5954993917</v>
      </c>
      <c r="J40" s="151">
        <v>2826310.3066666671</v>
      </c>
      <c r="K40" s="151">
        <v>6958591.9730727021</v>
      </c>
      <c r="L40" s="151">
        <v>1035000</v>
      </c>
      <c r="M40" s="152">
        <v>22144516.243354306</v>
      </c>
    </row>
    <row r="41" spans="1:13" ht="15.75" thickBot="1" x14ac:dyDescent="0.3">
      <c r="A41" s="595"/>
      <c r="B41" s="153" t="str">
        <f>+B5&amp;" Total"</f>
        <v>3.1 Ensure ICANN’s long-term financial accountability, stability and sustainability Total</v>
      </c>
      <c r="C41" s="498"/>
      <c r="D41" s="154"/>
      <c r="E41" s="498"/>
      <c r="F41" s="155"/>
      <c r="G41" s="156">
        <v>53.924999999999997</v>
      </c>
      <c r="H41" s="157">
        <v>9729490.7712398656</v>
      </c>
      <c r="I41" s="157">
        <v>5821583.8089372665</v>
      </c>
      <c r="J41" s="157">
        <v>3230110.3066666671</v>
      </c>
      <c r="K41" s="157">
        <v>8340725.3533543926</v>
      </c>
      <c r="L41" s="157">
        <v>1035000</v>
      </c>
      <c r="M41" s="158">
        <v>28156910.240198191</v>
      </c>
    </row>
    <row r="42" spans="1:13" ht="30" x14ac:dyDescent="0.25">
      <c r="A42" s="595"/>
      <c r="B42" s="596" t="s">
        <v>533</v>
      </c>
      <c r="C42" s="598" t="s">
        <v>534</v>
      </c>
      <c r="D42" s="6">
        <v>120427</v>
      </c>
      <c r="E42" s="159" t="s">
        <v>535</v>
      </c>
      <c r="F42" s="25" t="s">
        <v>536</v>
      </c>
      <c r="G42" s="55"/>
      <c r="H42" s="56">
        <v>1959052.0816001932</v>
      </c>
      <c r="I42" s="56">
        <v>0</v>
      </c>
      <c r="J42" s="56">
        <v>0</v>
      </c>
      <c r="K42" s="56">
        <v>4220360.0925000003</v>
      </c>
      <c r="L42" s="56">
        <v>620000</v>
      </c>
      <c r="M42" s="57">
        <v>6799412.1741001932</v>
      </c>
    </row>
    <row r="43" spans="1:13" ht="30" x14ac:dyDescent="0.25">
      <c r="A43" s="595"/>
      <c r="B43" s="597"/>
      <c r="C43" s="599"/>
      <c r="D43" s="124">
        <v>120453</v>
      </c>
      <c r="E43" s="125" t="s">
        <v>537</v>
      </c>
      <c r="F43" s="126" t="s">
        <v>536</v>
      </c>
      <c r="G43" s="127"/>
      <c r="H43" s="128">
        <v>640051.25055574998</v>
      </c>
      <c r="I43" s="128">
        <v>0</v>
      </c>
      <c r="J43" s="128">
        <v>384596</v>
      </c>
      <c r="K43" s="128">
        <v>409660</v>
      </c>
      <c r="L43" s="128">
        <v>59600</v>
      </c>
      <c r="M43" s="129">
        <v>1493907.25055575</v>
      </c>
    </row>
    <row r="44" spans="1:13" x14ac:dyDescent="0.25">
      <c r="A44" s="595"/>
      <c r="B44" s="597"/>
      <c r="C44" s="150" t="str">
        <f>+C42&amp;" Total"</f>
        <v>3.2.1 Cybersecurity Hardening and Control  Total</v>
      </c>
      <c r="D44" s="147"/>
      <c r="E44" s="148"/>
      <c r="F44" s="149"/>
      <c r="G44" s="134">
        <v>17.658333333333331</v>
      </c>
      <c r="H44" s="160">
        <v>2599103.3321559429</v>
      </c>
      <c r="I44" s="160">
        <v>0</v>
      </c>
      <c r="J44" s="160">
        <v>384596</v>
      </c>
      <c r="K44" s="160">
        <v>4630020.0925000003</v>
      </c>
      <c r="L44" s="160">
        <v>679600</v>
      </c>
      <c r="M44" s="161">
        <v>8293319.4246559432</v>
      </c>
    </row>
    <row r="45" spans="1:13" x14ac:dyDescent="0.25">
      <c r="A45" s="595"/>
      <c r="B45" s="597"/>
      <c r="C45" s="599" t="s">
        <v>538</v>
      </c>
      <c r="D45" s="48">
        <v>31441</v>
      </c>
      <c r="E45" s="49" t="s">
        <v>539</v>
      </c>
      <c r="F45" s="50" t="s">
        <v>540</v>
      </c>
      <c r="G45" s="51"/>
      <c r="H45" s="52">
        <v>557252.47411339357</v>
      </c>
      <c r="I45" s="52">
        <v>0</v>
      </c>
      <c r="J45" s="52">
        <v>497560</v>
      </c>
      <c r="K45" s="52">
        <v>437004</v>
      </c>
      <c r="L45" s="52">
        <v>929640</v>
      </c>
      <c r="M45" s="53">
        <v>2421456.4741133936</v>
      </c>
    </row>
    <row r="46" spans="1:13" x14ac:dyDescent="0.25">
      <c r="A46" s="595"/>
      <c r="B46" s="597"/>
      <c r="C46" s="599"/>
      <c r="D46" s="124">
        <v>31442</v>
      </c>
      <c r="E46" s="125" t="s">
        <v>541</v>
      </c>
      <c r="F46" s="126" t="s">
        <v>541</v>
      </c>
      <c r="G46" s="127"/>
      <c r="H46" s="128">
        <v>211521.34103289995</v>
      </c>
      <c r="I46" s="128">
        <v>0</v>
      </c>
      <c r="J46" s="128">
        <v>0</v>
      </c>
      <c r="K46" s="128">
        <v>0</v>
      </c>
      <c r="L46" s="128">
        <v>0</v>
      </c>
      <c r="M46" s="129">
        <v>211521.34103289995</v>
      </c>
    </row>
    <row r="47" spans="1:13" ht="30" x14ac:dyDescent="0.25">
      <c r="A47" s="595"/>
      <c r="B47" s="597"/>
      <c r="C47" s="599"/>
      <c r="D47" s="48">
        <v>110764</v>
      </c>
      <c r="E47" s="49" t="s">
        <v>542</v>
      </c>
      <c r="F47" s="50" t="s">
        <v>543</v>
      </c>
      <c r="G47" s="51"/>
      <c r="H47" s="52">
        <v>0</v>
      </c>
      <c r="I47" s="52">
        <v>0</v>
      </c>
      <c r="J47" s="52">
        <v>0</v>
      </c>
      <c r="K47" s="52">
        <v>0</v>
      </c>
      <c r="L47" s="52">
        <v>0</v>
      </c>
      <c r="M47" s="53">
        <v>0</v>
      </c>
    </row>
    <row r="48" spans="1:13" ht="75" x14ac:dyDescent="0.25">
      <c r="A48" s="595"/>
      <c r="B48" s="597"/>
      <c r="C48" s="599"/>
      <c r="D48" s="48">
        <v>120147</v>
      </c>
      <c r="E48" s="49" t="s">
        <v>544</v>
      </c>
      <c r="F48" s="50" t="s">
        <v>545</v>
      </c>
      <c r="G48" s="51"/>
      <c r="H48" s="52">
        <v>432631.76015055215</v>
      </c>
      <c r="I48" s="52">
        <v>0</v>
      </c>
      <c r="J48" s="52">
        <v>0</v>
      </c>
      <c r="K48" s="52">
        <v>0</v>
      </c>
      <c r="L48" s="52">
        <v>80000</v>
      </c>
      <c r="M48" s="53">
        <v>512631.76015055215</v>
      </c>
    </row>
    <row r="49" spans="1:13" ht="30" x14ac:dyDescent="0.25">
      <c r="A49" s="595"/>
      <c r="B49" s="597"/>
      <c r="C49" s="599"/>
      <c r="D49" s="124">
        <v>120401</v>
      </c>
      <c r="E49" s="125" t="s">
        <v>546</v>
      </c>
      <c r="F49" s="126" t="s">
        <v>547</v>
      </c>
      <c r="G49" s="127"/>
      <c r="H49" s="128">
        <v>0</v>
      </c>
      <c r="I49" s="128">
        <v>0</v>
      </c>
      <c r="J49" s="128">
        <v>750000</v>
      </c>
      <c r="K49" s="128">
        <v>0</v>
      </c>
      <c r="L49" s="128">
        <v>1572000</v>
      </c>
      <c r="M49" s="129">
        <v>2322000</v>
      </c>
    </row>
    <row r="50" spans="1:13" x14ac:dyDescent="0.25">
      <c r="A50" s="595"/>
      <c r="B50" s="597"/>
      <c r="C50" s="599"/>
      <c r="D50" s="48">
        <v>120428</v>
      </c>
      <c r="E50" s="49" t="s">
        <v>548</v>
      </c>
      <c r="F50" s="50" t="s">
        <v>549</v>
      </c>
      <c r="G50" s="51"/>
      <c r="H50" s="52">
        <v>309721.47735625005</v>
      </c>
      <c r="I50" s="52">
        <v>0</v>
      </c>
      <c r="J50" s="52">
        <v>0</v>
      </c>
      <c r="K50" s="52">
        <v>0</v>
      </c>
      <c r="L50" s="52">
        <v>430000</v>
      </c>
      <c r="M50" s="53">
        <v>739721.47735625005</v>
      </c>
    </row>
    <row r="51" spans="1:13" x14ac:dyDescent="0.25">
      <c r="A51" s="595"/>
      <c r="B51" s="597"/>
      <c r="C51" s="599"/>
      <c r="D51" s="124">
        <v>120429</v>
      </c>
      <c r="E51" s="125" t="s">
        <v>550</v>
      </c>
      <c r="F51" s="126" t="s">
        <v>551</v>
      </c>
      <c r="G51" s="127"/>
      <c r="H51" s="128">
        <v>3784681.362966965</v>
      </c>
      <c r="I51" s="128">
        <v>434024.00000000029</v>
      </c>
      <c r="J51" s="128">
        <v>250000</v>
      </c>
      <c r="K51" s="128">
        <v>670768</v>
      </c>
      <c r="L51" s="128">
        <v>720000</v>
      </c>
      <c r="M51" s="129">
        <v>5859473.362966965</v>
      </c>
    </row>
    <row r="52" spans="1:13" x14ac:dyDescent="0.25">
      <c r="A52" s="595"/>
      <c r="B52" s="597"/>
      <c r="C52" s="599"/>
      <c r="D52" s="48">
        <v>120432</v>
      </c>
      <c r="E52" s="49" t="s">
        <v>552</v>
      </c>
      <c r="F52" s="50" t="s">
        <v>553</v>
      </c>
      <c r="G52" s="51"/>
      <c r="H52" s="52">
        <v>0</v>
      </c>
      <c r="I52" s="52">
        <v>0</v>
      </c>
      <c r="J52" s="52">
        <v>149940</v>
      </c>
      <c r="K52" s="52">
        <v>79008</v>
      </c>
      <c r="L52" s="52">
        <v>9000</v>
      </c>
      <c r="M52" s="53">
        <v>237948</v>
      </c>
    </row>
    <row r="53" spans="1:13" ht="30" x14ac:dyDescent="0.25">
      <c r="A53" s="595"/>
      <c r="B53" s="597"/>
      <c r="C53" s="599"/>
      <c r="D53" s="124">
        <v>121365</v>
      </c>
      <c r="E53" s="125" t="s">
        <v>554</v>
      </c>
      <c r="F53" s="126" t="s">
        <v>555</v>
      </c>
      <c r="G53" s="127"/>
      <c r="H53" s="128">
        <v>352680.63901950925</v>
      </c>
      <c r="I53" s="128">
        <v>0</v>
      </c>
      <c r="J53" s="128">
        <v>0</v>
      </c>
      <c r="K53" s="128">
        <v>26000</v>
      </c>
      <c r="L53" s="128">
        <v>0</v>
      </c>
      <c r="M53" s="129">
        <v>378680.63901950925</v>
      </c>
    </row>
    <row r="54" spans="1:13" ht="45" x14ac:dyDescent="0.25">
      <c r="A54" s="595"/>
      <c r="B54" s="597"/>
      <c r="C54" s="599"/>
      <c r="D54" s="124">
        <v>121417</v>
      </c>
      <c r="E54" s="125" t="s">
        <v>556</v>
      </c>
      <c r="F54" s="126" t="s">
        <v>557</v>
      </c>
      <c r="G54" s="127"/>
      <c r="H54" s="128">
        <v>0</v>
      </c>
      <c r="I54" s="128">
        <v>0</v>
      </c>
      <c r="J54" s="128">
        <v>0</v>
      </c>
      <c r="K54" s="128">
        <v>0</v>
      </c>
      <c r="L54" s="128">
        <v>0</v>
      </c>
      <c r="M54" s="129">
        <v>0</v>
      </c>
    </row>
    <row r="55" spans="1:13" x14ac:dyDescent="0.25">
      <c r="A55" s="595"/>
      <c r="B55" s="597"/>
      <c r="C55" s="150" t="str">
        <f>+C45&amp;" Total"</f>
        <v>3.2.2 IT Infrastructure and Service Scaling Total</v>
      </c>
      <c r="D55" s="147"/>
      <c r="E55" s="148"/>
      <c r="F55" s="149"/>
      <c r="G55" s="134">
        <v>32.625000000000007</v>
      </c>
      <c r="H55" s="160">
        <v>5648489.0546395695</v>
      </c>
      <c r="I55" s="160">
        <v>434024.00000000029</v>
      </c>
      <c r="J55" s="160">
        <v>1647500</v>
      </c>
      <c r="K55" s="160">
        <v>1212780</v>
      </c>
      <c r="L55" s="160">
        <v>3740640</v>
      </c>
      <c r="M55" s="161">
        <v>12683433.05463957</v>
      </c>
    </row>
    <row r="56" spans="1:13" x14ac:dyDescent="0.25">
      <c r="A56" s="595"/>
      <c r="B56" s="597"/>
      <c r="C56" s="496" t="s">
        <v>558</v>
      </c>
      <c r="D56" s="6">
        <v>120433</v>
      </c>
      <c r="E56" s="24" t="s">
        <v>559</v>
      </c>
      <c r="F56" s="25" t="s">
        <v>560</v>
      </c>
      <c r="G56" s="26"/>
      <c r="H56" s="27">
        <v>774516.4074834811</v>
      </c>
      <c r="I56" s="27">
        <v>129484.33333333333</v>
      </c>
      <c r="J56" s="27">
        <v>205000</v>
      </c>
      <c r="K56" s="27">
        <v>290870</v>
      </c>
      <c r="L56" s="27">
        <v>0</v>
      </c>
      <c r="M56" s="28">
        <v>1399870.7408168144</v>
      </c>
    </row>
    <row r="57" spans="1:13" x14ac:dyDescent="0.25">
      <c r="A57" s="595"/>
      <c r="B57" s="597"/>
      <c r="C57" s="150" t="str">
        <f>+C56&amp;" Total"</f>
        <v>3.2.3 Root Systems Operations Total</v>
      </c>
      <c r="D57" s="147"/>
      <c r="E57" s="148"/>
      <c r="F57" s="149"/>
      <c r="G57" s="134">
        <v>4</v>
      </c>
      <c r="H57" s="140">
        <v>774516.4074834811</v>
      </c>
      <c r="I57" s="140">
        <v>129484.33333333333</v>
      </c>
      <c r="J57" s="140">
        <v>205000</v>
      </c>
      <c r="K57" s="140">
        <v>290870</v>
      </c>
      <c r="L57" s="140">
        <v>0</v>
      </c>
      <c r="M57" s="141">
        <v>1399870.7408168144</v>
      </c>
    </row>
    <row r="58" spans="1:13" ht="15.75" thickBot="1" x14ac:dyDescent="0.3">
      <c r="A58" s="595"/>
      <c r="B58" s="153" t="str">
        <f>+B42&amp;" Total"</f>
        <v>3.2 Ensure structured coordination of ICANN’s technical resources Total</v>
      </c>
      <c r="C58" s="498"/>
      <c r="D58" s="154"/>
      <c r="E58" s="498"/>
      <c r="F58" s="155"/>
      <c r="G58" s="162">
        <v>54.283333333333339</v>
      </c>
      <c r="H58" s="157">
        <v>9022108.7942789942</v>
      </c>
      <c r="I58" s="157">
        <v>563508.3333333336</v>
      </c>
      <c r="J58" s="157">
        <v>2237096</v>
      </c>
      <c r="K58" s="157">
        <v>6133670.0925000003</v>
      </c>
      <c r="L58" s="157">
        <v>4420240</v>
      </c>
      <c r="M58" s="158">
        <v>22376623.220112327</v>
      </c>
    </row>
    <row r="59" spans="1:13" ht="30" x14ac:dyDescent="0.25">
      <c r="A59" s="595"/>
      <c r="B59" s="596" t="s">
        <v>561</v>
      </c>
      <c r="C59" s="495" t="s">
        <v>562</v>
      </c>
      <c r="D59" s="163">
        <v>124180</v>
      </c>
      <c r="E59" s="164" t="s">
        <v>563</v>
      </c>
      <c r="F59" s="165" t="s">
        <v>564</v>
      </c>
      <c r="G59" s="55"/>
      <c r="H59" s="56">
        <v>985795.09770080994</v>
      </c>
      <c r="I59" s="56">
        <v>33670.666666666672</v>
      </c>
      <c r="J59" s="56">
        <v>60750</v>
      </c>
      <c r="K59" s="56">
        <v>20920</v>
      </c>
      <c r="L59" s="56">
        <v>0</v>
      </c>
      <c r="M59" s="57">
        <v>1101135.7643674766</v>
      </c>
    </row>
    <row r="60" spans="1:13" x14ac:dyDescent="0.25">
      <c r="A60" s="595"/>
      <c r="B60" s="597"/>
      <c r="C60" s="150" t="str">
        <f>+C59&amp;" Total"</f>
        <v>3.3.1 Talent Management Total</v>
      </c>
      <c r="D60" s="147"/>
      <c r="E60" s="148"/>
      <c r="F60" s="166"/>
      <c r="G60" s="134">
        <v>5.375</v>
      </c>
      <c r="H60" s="140">
        <v>985795.09770080994</v>
      </c>
      <c r="I60" s="140">
        <v>33670.666666666672</v>
      </c>
      <c r="J60" s="140">
        <v>60750</v>
      </c>
      <c r="K60" s="140">
        <v>20920</v>
      </c>
      <c r="L60" s="140">
        <v>0</v>
      </c>
      <c r="M60" s="141">
        <v>1101135.7643674766</v>
      </c>
    </row>
    <row r="61" spans="1:13" x14ac:dyDescent="0.25">
      <c r="A61" s="595"/>
      <c r="B61" s="597" t="s">
        <v>561</v>
      </c>
      <c r="C61" s="496" t="s">
        <v>565</v>
      </c>
      <c r="D61" s="6">
        <v>32004</v>
      </c>
      <c r="E61" s="24" t="s">
        <v>566</v>
      </c>
      <c r="F61" s="167" t="s">
        <v>567</v>
      </c>
      <c r="G61" s="26"/>
      <c r="H61" s="27">
        <v>70941.32170737721</v>
      </c>
      <c r="I61" s="27">
        <v>3000</v>
      </c>
      <c r="J61" s="27">
        <v>0</v>
      </c>
      <c r="K61" s="27">
        <v>0</v>
      </c>
      <c r="L61" s="27">
        <v>0</v>
      </c>
      <c r="M61" s="28">
        <v>73941.32170737721</v>
      </c>
    </row>
    <row r="62" spans="1:13" x14ac:dyDescent="0.25">
      <c r="A62" s="595"/>
      <c r="B62" s="597"/>
      <c r="C62" s="150" t="str">
        <f>+C61&amp;" Total"</f>
        <v>3.3.2 ICANN Technical University Total</v>
      </c>
      <c r="D62" s="147"/>
      <c r="E62" s="148"/>
      <c r="F62" s="149"/>
      <c r="G62" s="134">
        <v>0.24999999999999997</v>
      </c>
      <c r="H62" s="140">
        <v>70941.32170737721</v>
      </c>
      <c r="I62" s="140">
        <v>3000</v>
      </c>
      <c r="J62" s="140">
        <v>0</v>
      </c>
      <c r="K62" s="140">
        <v>0</v>
      </c>
      <c r="L62" s="140">
        <v>0</v>
      </c>
      <c r="M62" s="141">
        <v>73941.32170737721</v>
      </c>
    </row>
    <row r="63" spans="1:13" ht="15.75" thickBot="1" x14ac:dyDescent="0.3">
      <c r="A63" s="595"/>
      <c r="B63" s="153" t="str">
        <f>+B61&amp;" Total"</f>
        <v>3.3 Develop a globally diverse culture of knowledge and expertise available to ICANN’s Board, staff, and stakeholders Total</v>
      </c>
      <c r="C63" s="498"/>
      <c r="D63" s="154"/>
      <c r="E63" s="498"/>
      <c r="F63" s="155"/>
      <c r="G63" s="156">
        <v>5.625</v>
      </c>
      <c r="H63" s="168">
        <v>1056736.4194081873</v>
      </c>
      <c r="I63" s="168">
        <v>36670.666666666672</v>
      </c>
      <c r="J63" s="168">
        <v>60750</v>
      </c>
      <c r="K63" s="168">
        <v>20920</v>
      </c>
      <c r="L63" s="168">
        <v>0</v>
      </c>
      <c r="M63" s="158">
        <v>1175077.0860748538</v>
      </c>
    </row>
    <row r="64" spans="1:13" ht="15.75" thickBot="1" x14ac:dyDescent="0.3">
      <c r="A64" s="169" t="s">
        <v>568</v>
      </c>
      <c r="B64" s="170"/>
      <c r="C64" s="171"/>
      <c r="D64" s="172"/>
      <c r="E64" s="171"/>
      <c r="F64" s="173"/>
      <c r="G64" s="174">
        <v>113.83333333333334</v>
      </c>
      <c r="H64" s="175">
        <v>19808335.984927047</v>
      </c>
      <c r="I64" s="175">
        <v>6421762.8089372665</v>
      </c>
      <c r="J64" s="175">
        <v>5527956.3066666666</v>
      </c>
      <c r="K64" s="175">
        <v>14495315.445854392</v>
      </c>
      <c r="L64" s="175">
        <v>5455240</v>
      </c>
      <c r="M64" s="176">
        <v>51708610.546385378</v>
      </c>
    </row>
    <row r="66" spans="1:13" x14ac:dyDescent="0.25">
      <c r="A66" s="5" t="s">
        <v>803</v>
      </c>
      <c r="B66" s="5"/>
      <c r="C66" s="2"/>
      <c r="D66" s="6"/>
      <c r="E66" s="7"/>
      <c r="F66" s="8"/>
      <c r="G66" s="9"/>
      <c r="H66" s="311"/>
      <c r="I66" s="311"/>
      <c r="J66" s="311"/>
      <c r="K66" s="311"/>
      <c r="L66" s="311"/>
      <c r="M66" s="311"/>
    </row>
    <row r="67" spans="1:13" x14ac:dyDescent="0.25">
      <c r="A67" s="5" t="s">
        <v>804</v>
      </c>
      <c r="B67" s="5"/>
      <c r="C67" s="2"/>
      <c r="D67" s="6"/>
      <c r="E67" s="7"/>
      <c r="F67" s="8"/>
    </row>
    <row r="68" spans="1:13" x14ac:dyDescent="0.25">
      <c r="A68" s="5"/>
      <c r="B68" s="5"/>
      <c r="C68" s="2"/>
      <c r="D68" s="6"/>
      <c r="E68" s="7"/>
      <c r="G68" s="312"/>
      <c r="H68" s="4"/>
      <c r="I68" s="4"/>
      <c r="J68" s="4"/>
      <c r="K68" s="4"/>
      <c r="L68" s="4"/>
      <c r="M68" s="313"/>
    </row>
  </sheetData>
  <mergeCells count="11">
    <mergeCell ref="C45:C54"/>
    <mergeCell ref="B59:B60"/>
    <mergeCell ref="B61:B62"/>
    <mergeCell ref="A5:A63"/>
    <mergeCell ref="B5:B40"/>
    <mergeCell ref="C5:C8"/>
    <mergeCell ref="C10:C11"/>
    <mergeCell ref="C13:C14"/>
    <mergeCell ref="C18:C39"/>
    <mergeCell ref="B42:B57"/>
    <mergeCell ref="C42:C43"/>
  </mergeCells>
  <pageMargins left="0.7" right="0.7" top="0.75" bottom="0.75" header="0.3" footer="0.3"/>
  <pageSetup scale="39"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zoomScale="80" zoomScaleNormal="80" workbookViewId="0">
      <pane xSplit="3" ySplit="4" topLeftCell="D5" activePane="bottomRight" state="frozen"/>
      <selection activeCell="P20" sqref="P20"/>
      <selection pane="topRight" activeCell="P20" sqref="P20"/>
      <selection pane="bottomLeft" activeCell="P20" sqref="P20"/>
      <selection pane="bottomRight" activeCell="P20" sqref="P20"/>
    </sheetView>
  </sheetViews>
  <sheetFormatPr defaultRowHeight="15" outlineLevelCol="1" x14ac:dyDescent="0.25"/>
  <cols>
    <col min="1" max="1" width="6" hidden="1" customWidth="1" outlineLevel="1"/>
    <col min="2" max="2" width="23.28515625" customWidth="1" collapsed="1"/>
    <col min="3" max="3" width="38.85546875" customWidth="1"/>
    <col min="4" max="4" width="9.42578125" customWidth="1"/>
    <col min="5" max="5" width="62.42578125" customWidth="1"/>
    <col min="6" max="6" width="94" customWidth="1"/>
    <col min="7" max="7" width="10.42578125" customWidth="1"/>
    <col min="8" max="13" width="13.140625" customWidth="1"/>
  </cols>
  <sheetData>
    <row r="1" spans="1:13" ht="28.5" x14ac:dyDescent="0.25">
      <c r="A1" s="1"/>
      <c r="B1" s="1" t="s">
        <v>852</v>
      </c>
      <c r="C1" s="2"/>
      <c r="D1" s="3"/>
      <c r="E1" s="320"/>
      <c r="F1" s="320"/>
      <c r="G1" s="320"/>
      <c r="H1" s="320"/>
      <c r="I1" s="320"/>
      <c r="J1" s="320"/>
      <c r="K1" s="320"/>
      <c r="L1" s="320"/>
      <c r="M1" s="4"/>
    </row>
    <row r="2" spans="1:13" ht="28.5" x14ac:dyDescent="0.25">
      <c r="A2" s="1"/>
      <c r="B2" s="500" t="s">
        <v>849</v>
      </c>
      <c r="C2" s="2"/>
      <c r="D2" s="3"/>
      <c r="E2" s="320"/>
      <c r="F2" s="320"/>
      <c r="G2" s="320"/>
      <c r="H2" s="320"/>
      <c r="I2" s="320"/>
      <c r="J2" s="320"/>
      <c r="K2" s="320"/>
      <c r="L2" s="320"/>
      <c r="M2" s="4"/>
    </row>
    <row r="3" spans="1:13" ht="15.75" thickBot="1" x14ac:dyDescent="0.3">
      <c r="A3" s="5"/>
      <c r="B3" s="5"/>
      <c r="C3" s="2"/>
      <c r="D3" s="6"/>
      <c r="E3" s="7"/>
      <c r="F3" s="8"/>
      <c r="G3" s="9"/>
      <c r="H3" s="4"/>
      <c r="I3" s="4"/>
      <c r="J3" s="4"/>
      <c r="K3" s="4"/>
      <c r="L3" s="4"/>
      <c r="M3" s="4"/>
    </row>
    <row r="4" spans="1:13" ht="38.25" thickBot="1" x14ac:dyDescent="0.3">
      <c r="A4" s="10" t="s">
        <v>0</v>
      </c>
      <c r="B4" s="11" t="s">
        <v>1</v>
      </c>
      <c r="C4" s="12" t="s">
        <v>2</v>
      </c>
      <c r="D4" s="12" t="s">
        <v>3</v>
      </c>
      <c r="E4" s="12" t="s">
        <v>4</v>
      </c>
      <c r="F4" s="12" t="s">
        <v>5</v>
      </c>
      <c r="G4" s="13" t="s">
        <v>6</v>
      </c>
      <c r="H4" s="14" t="s">
        <v>7</v>
      </c>
      <c r="I4" s="15" t="s">
        <v>8</v>
      </c>
      <c r="J4" s="15" t="s">
        <v>9</v>
      </c>
      <c r="K4" s="14" t="s">
        <v>10</v>
      </c>
      <c r="L4" s="14" t="s">
        <v>11</v>
      </c>
      <c r="M4" s="16" t="s">
        <v>12</v>
      </c>
    </row>
    <row r="5" spans="1:13" ht="30" x14ac:dyDescent="0.25">
      <c r="A5" s="606" t="s">
        <v>569</v>
      </c>
      <c r="B5" s="609" t="s">
        <v>570</v>
      </c>
      <c r="C5" s="177" t="s">
        <v>571</v>
      </c>
      <c r="D5" s="6">
        <v>124628</v>
      </c>
      <c r="E5" s="24" t="s">
        <v>572</v>
      </c>
      <c r="F5" s="167" t="s">
        <v>573</v>
      </c>
      <c r="G5" s="55"/>
      <c r="H5" s="56">
        <v>220044.36933790587</v>
      </c>
      <c r="I5" s="56">
        <v>61170</v>
      </c>
      <c r="J5" s="56">
        <v>0</v>
      </c>
      <c r="K5" s="56">
        <v>207800</v>
      </c>
      <c r="L5" s="56">
        <v>0</v>
      </c>
      <c r="M5" s="57">
        <v>489014.3693379059</v>
      </c>
    </row>
    <row r="6" spans="1:13" x14ac:dyDescent="0.25">
      <c r="A6" s="607"/>
      <c r="B6" s="610"/>
      <c r="C6" s="178" t="str">
        <f>+C5&amp;" Total"</f>
        <v>4.1.1 Coordination of ICANN participation in Internet Governance Total</v>
      </c>
      <c r="D6" s="179"/>
      <c r="E6" s="180"/>
      <c r="F6" s="181"/>
      <c r="G6" s="499">
        <v>0.64999999999999991</v>
      </c>
      <c r="H6" s="182">
        <v>220044.36933790587</v>
      </c>
      <c r="I6" s="182">
        <v>61170</v>
      </c>
      <c r="J6" s="182">
        <v>0</v>
      </c>
      <c r="K6" s="182">
        <v>207800</v>
      </c>
      <c r="L6" s="182">
        <v>0</v>
      </c>
      <c r="M6" s="183">
        <v>489014.3693379059</v>
      </c>
    </row>
    <row r="7" spans="1:13" ht="15.75" thickBot="1" x14ac:dyDescent="0.3">
      <c r="A7" s="607"/>
      <c r="B7" s="184" t="str">
        <f>+B5&amp;" Total"</f>
        <v>4.1 Encourage engagement with the existing Internet governance ecosystem at national, regional and international levels Total</v>
      </c>
      <c r="C7" s="185"/>
      <c r="D7" s="186"/>
      <c r="E7" s="186"/>
      <c r="F7" s="187"/>
      <c r="G7" s="188">
        <v>0.64999999999999991</v>
      </c>
      <c r="H7" s="189">
        <v>220044.36933790587</v>
      </c>
      <c r="I7" s="189">
        <v>61170</v>
      </c>
      <c r="J7" s="189">
        <v>0</v>
      </c>
      <c r="K7" s="189">
        <v>207800</v>
      </c>
      <c r="L7" s="189">
        <v>0</v>
      </c>
      <c r="M7" s="190">
        <v>489014.3693379059</v>
      </c>
    </row>
    <row r="8" spans="1:13" ht="45" x14ac:dyDescent="0.25">
      <c r="A8" s="607"/>
      <c r="B8" s="609" t="s">
        <v>574</v>
      </c>
      <c r="C8" s="177" t="s">
        <v>575</v>
      </c>
      <c r="D8" s="191">
        <v>124624</v>
      </c>
      <c r="E8" s="191" t="s">
        <v>576</v>
      </c>
      <c r="F8" s="192" t="s">
        <v>577</v>
      </c>
      <c r="G8" s="193"/>
      <c r="H8" s="194">
        <v>50754.071084002979</v>
      </c>
      <c r="I8" s="194">
        <v>0</v>
      </c>
      <c r="J8" s="194">
        <v>0</v>
      </c>
      <c r="K8" s="194">
        <v>0</v>
      </c>
      <c r="L8" s="194">
        <v>0</v>
      </c>
      <c r="M8" s="195">
        <v>50754.071084002979</v>
      </c>
    </row>
    <row r="9" spans="1:13" x14ac:dyDescent="0.25">
      <c r="A9" s="607"/>
      <c r="B9" s="610"/>
      <c r="C9" s="178" t="str">
        <f>+C8&amp;" Total"</f>
        <v>4.2.1 Support Governmental Advisory Committee (GAC) Engagement Total</v>
      </c>
      <c r="D9" s="179"/>
      <c r="E9" s="180"/>
      <c r="F9" s="181"/>
      <c r="G9" s="196">
        <v>0.15</v>
      </c>
      <c r="H9" s="197">
        <v>50754.071084002979</v>
      </c>
      <c r="I9" s="197">
        <v>0</v>
      </c>
      <c r="J9" s="197">
        <v>0</v>
      </c>
      <c r="K9" s="197">
        <v>0</v>
      </c>
      <c r="L9" s="197">
        <v>0</v>
      </c>
      <c r="M9" s="198">
        <v>50754.071084002979</v>
      </c>
    </row>
    <row r="10" spans="1:13" ht="60" x14ac:dyDescent="0.25">
      <c r="A10" s="607"/>
      <c r="B10" s="610"/>
      <c r="C10" s="611" t="s">
        <v>578</v>
      </c>
      <c r="D10" s="6">
        <v>124626</v>
      </c>
      <c r="E10" s="24" t="s">
        <v>579</v>
      </c>
      <c r="F10" s="25" t="s">
        <v>580</v>
      </c>
      <c r="G10" s="26"/>
      <c r="H10" s="27">
        <v>464751.96795736591</v>
      </c>
      <c r="I10" s="27">
        <v>80902</v>
      </c>
      <c r="J10" s="27">
        <v>0</v>
      </c>
      <c r="K10" s="27">
        <v>87000</v>
      </c>
      <c r="L10" s="27">
        <v>0</v>
      </c>
      <c r="M10" s="28">
        <v>632653.96795736591</v>
      </c>
    </row>
    <row r="11" spans="1:13" ht="75" x14ac:dyDescent="0.25">
      <c r="A11" s="607"/>
      <c r="B11" s="610"/>
      <c r="C11" s="611"/>
      <c r="D11" s="199">
        <v>124627</v>
      </c>
      <c r="E11" s="200" t="s">
        <v>581</v>
      </c>
      <c r="F11" s="201" t="s">
        <v>582</v>
      </c>
      <c r="G11" s="202"/>
      <c r="H11" s="203">
        <v>0</v>
      </c>
      <c r="I11" s="203">
        <v>0</v>
      </c>
      <c r="J11" s="203">
        <v>160000</v>
      </c>
      <c r="K11" s="203">
        <v>0</v>
      </c>
      <c r="L11" s="203">
        <v>0</v>
      </c>
      <c r="M11" s="204">
        <v>160000</v>
      </c>
    </row>
    <row r="12" spans="1:13" ht="75" x14ac:dyDescent="0.25">
      <c r="A12" s="607"/>
      <c r="B12" s="610"/>
      <c r="C12" s="611"/>
      <c r="D12" s="6">
        <v>124629</v>
      </c>
      <c r="E12" s="24" t="s">
        <v>583</v>
      </c>
      <c r="F12" s="25" t="s">
        <v>584</v>
      </c>
      <c r="G12" s="26"/>
      <c r="H12" s="27">
        <v>677340.01262269611</v>
      </c>
      <c r="I12" s="27">
        <v>44274</v>
      </c>
      <c r="J12" s="27">
        <v>0</v>
      </c>
      <c r="K12" s="27">
        <v>35390</v>
      </c>
      <c r="L12" s="27">
        <v>0</v>
      </c>
      <c r="M12" s="28">
        <v>757004.01262269611</v>
      </c>
    </row>
    <row r="13" spans="1:13" x14ac:dyDescent="0.25">
      <c r="A13" s="607"/>
      <c r="B13" s="610"/>
      <c r="C13" s="178" t="str">
        <f>+C10&amp;" Total"</f>
        <v>4.2.2 Engagement with Governments and International Governmental Organizations (IGOs) Total</v>
      </c>
      <c r="D13" s="205"/>
      <c r="E13" s="205"/>
      <c r="F13" s="206"/>
      <c r="G13" s="196">
        <v>4.5500000000000007</v>
      </c>
      <c r="H13" s="197">
        <v>1142091.9805800621</v>
      </c>
      <c r="I13" s="197">
        <v>125176</v>
      </c>
      <c r="J13" s="197">
        <v>160000</v>
      </c>
      <c r="K13" s="197">
        <v>122390</v>
      </c>
      <c r="L13" s="197">
        <v>0</v>
      </c>
      <c r="M13" s="198">
        <v>1549657.9805800621</v>
      </c>
    </row>
    <row r="14" spans="1:13" ht="15.75" thickBot="1" x14ac:dyDescent="0.3">
      <c r="A14" s="607"/>
      <c r="B14" s="184" t="str">
        <f>+B8&amp;" Total"</f>
        <v>4.2 Clarify the role of governments in ICANN and work with them to strengthen their commitment to supporting the global Internet ecosystem Total</v>
      </c>
      <c r="C14" s="186"/>
      <c r="D14" s="186"/>
      <c r="E14" s="186"/>
      <c r="F14" s="187"/>
      <c r="G14" s="207">
        <v>4.7000000000000011</v>
      </c>
      <c r="H14" s="208">
        <v>1192846.0516640651</v>
      </c>
      <c r="I14" s="208">
        <v>125176</v>
      </c>
      <c r="J14" s="208">
        <v>160000</v>
      </c>
      <c r="K14" s="208">
        <v>122390</v>
      </c>
      <c r="L14" s="208">
        <v>0</v>
      </c>
      <c r="M14" s="209">
        <v>1600412.0516640651</v>
      </c>
    </row>
    <row r="15" spans="1:13" ht="60" x14ac:dyDescent="0.25">
      <c r="A15" s="607"/>
      <c r="B15" s="609" t="s">
        <v>585</v>
      </c>
      <c r="C15" s="210" t="s">
        <v>586</v>
      </c>
      <c r="D15" s="6">
        <v>124630</v>
      </c>
      <c r="E15" s="24" t="s">
        <v>587</v>
      </c>
      <c r="F15" s="167" t="s">
        <v>588</v>
      </c>
      <c r="G15" s="26"/>
      <c r="H15" s="27">
        <v>642763.15669820714</v>
      </c>
      <c r="I15" s="27">
        <v>55715</v>
      </c>
      <c r="J15" s="27">
        <v>0</v>
      </c>
      <c r="K15" s="27">
        <v>0</v>
      </c>
      <c r="L15" s="27">
        <v>0</v>
      </c>
      <c r="M15" s="28">
        <v>698478.15669820714</v>
      </c>
    </row>
    <row r="16" spans="1:13" x14ac:dyDescent="0.25">
      <c r="A16" s="607"/>
      <c r="B16" s="610"/>
      <c r="C16" s="205" t="str">
        <f>+C15&amp;" Total"</f>
        <v>4.3.1 Support Internet Governance Ecosystem Advancement Total</v>
      </c>
      <c r="D16" s="205"/>
      <c r="E16" s="205"/>
      <c r="F16" s="206"/>
      <c r="G16" s="196">
        <v>1.65</v>
      </c>
      <c r="H16" s="197">
        <v>642763.15669820714</v>
      </c>
      <c r="I16" s="197">
        <v>55715</v>
      </c>
      <c r="J16" s="197">
        <v>0</v>
      </c>
      <c r="K16" s="197">
        <v>0</v>
      </c>
      <c r="L16" s="197">
        <v>0</v>
      </c>
      <c r="M16" s="198">
        <v>698478.15669820714</v>
      </c>
    </row>
    <row r="17" spans="1:13" ht="15.75" thickBot="1" x14ac:dyDescent="0.3">
      <c r="A17" s="607"/>
      <c r="B17" s="184" t="str">
        <f>+B15&amp;" Total"</f>
        <v>4.3 Participate in the evolution of a global, trusted, inclusive multistakeholder Internet Governance ecosystem that addresses Internet issues Total</v>
      </c>
      <c r="C17" s="211"/>
      <c r="D17" s="186"/>
      <c r="E17" s="186"/>
      <c r="F17" s="211"/>
      <c r="G17" s="207">
        <v>1.65</v>
      </c>
      <c r="H17" s="208">
        <v>642763.15669820714</v>
      </c>
      <c r="I17" s="208">
        <v>55715</v>
      </c>
      <c r="J17" s="208">
        <v>0</v>
      </c>
      <c r="K17" s="208">
        <v>0</v>
      </c>
      <c r="L17" s="208">
        <v>0</v>
      </c>
      <c r="M17" s="209">
        <v>698478.15669820714</v>
      </c>
    </row>
    <row r="18" spans="1:13" ht="45" x14ac:dyDescent="0.25">
      <c r="A18" s="607"/>
      <c r="B18" s="612" t="s">
        <v>589</v>
      </c>
      <c r="C18" s="614" t="s">
        <v>590</v>
      </c>
      <c r="D18" s="6">
        <v>122104</v>
      </c>
      <c r="E18" s="24" t="s">
        <v>591</v>
      </c>
      <c r="F18" s="25" t="s">
        <v>592</v>
      </c>
      <c r="G18" s="55"/>
      <c r="H18" s="56">
        <v>2171776.0264382539</v>
      </c>
      <c r="I18" s="56">
        <v>0</v>
      </c>
      <c r="J18" s="56">
        <v>0</v>
      </c>
      <c r="K18" s="56">
        <v>0</v>
      </c>
      <c r="L18" s="56">
        <v>0</v>
      </c>
      <c r="M18" s="57">
        <v>2171776.0264382539</v>
      </c>
    </row>
    <row r="19" spans="1:13" ht="30" x14ac:dyDescent="0.25">
      <c r="A19" s="607"/>
      <c r="B19" s="613"/>
      <c r="C19" s="611"/>
      <c r="D19" s="199">
        <v>122106</v>
      </c>
      <c r="E19" s="200" t="s">
        <v>593</v>
      </c>
      <c r="F19" s="201" t="s">
        <v>594</v>
      </c>
      <c r="G19" s="202"/>
      <c r="H19" s="203">
        <v>604162.06123945559</v>
      </c>
      <c r="I19" s="203">
        <v>19000</v>
      </c>
      <c r="J19" s="203">
        <v>0</v>
      </c>
      <c r="K19" s="203">
        <v>70280</v>
      </c>
      <c r="L19" s="203">
        <v>0</v>
      </c>
      <c r="M19" s="204">
        <v>693442.06123945559</v>
      </c>
    </row>
    <row r="20" spans="1:13" ht="30" x14ac:dyDescent="0.25">
      <c r="A20" s="607"/>
      <c r="B20" s="613"/>
      <c r="C20" s="611"/>
      <c r="D20" s="6">
        <v>122108</v>
      </c>
      <c r="E20" s="24" t="s">
        <v>595</v>
      </c>
      <c r="F20" s="25" t="s">
        <v>596</v>
      </c>
      <c r="G20" s="26"/>
      <c r="H20" s="27">
        <v>16017.29798460782</v>
      </c>
      <c r="I20" s="27">
        <v>0</v>
      </c>
      <c r="J20" s="27">
        <v>0</v>
      </c>
      <c r="K20" s="27">
        <v>0</v>
      </c>
      <c r="L20" s="27">
        <v>0</v>
      </c>
      <c r="M20" s="28">
        <v>16017.29798460782</v>
      </c>
    </row>
    <row r="21" spans="1:13" ht="45" x14ac:dyDescent="0.25">
      <c r="A21" s="607"/>
      <c r="B21" s="613"/>
      <c r="C21" s="611"/>
      <c r="D21" s="6">
        <v>122109</v>
      </c>
      <c r="E21" s="24" t="s">
        <v>597</v>
      </c>
      <c r="F21" s="25" t="s">
        <v>598</v>
      </c>
      <c r="G21" s="26"/>
      <c r="H21" s="27">
        <v>188865.09106466486</v>
      </c>
      <c r="I21" s="27">
        <v>148042</v>
      </c>
      <c r="J21" s="27">
        <v>248800</v>
      </c>
      <c r="K21" s="27">
        <v>0</v>
      </c>
      <c r="L21" s="27">
        <v>0</v>
      </c>
      <c r="M21" s="28">
        <v>585707.09106466488</v>
      </c>
    </row>
    <row r="22" spans="1:13" ht="45" x14ac:dyDescent="0.25">
      <c r="A22" s="607"/>
      <c r="B22" s="613"/>
      <c r="C22" s="611"/>
      <c r="D22" s="199">
        <v>122113</v>
      </c>
      <c r="E22" s="200" t="s">
        <v>599</v>
      </c>
      <c r="F22" s="201" t="s">
        <v>600</v>
      </c>
      <c r="G22" s="202"/>
      <c r="H22" s="203">
        <v>295178.65616819391</v>
      </c>
      <c r="I22" s="203">
        <v>0</v>
      </c>
      <c r="J22" s="203">
        <v>710000</v>
      </c>
      <c r="K22" s="203">
        <v>0</v>
      </c>
      <c r="L22" s="203">
        <v>0</v>
      </c>
      <c r="M22" s="204">
        <v>1005178.6561681939</v>
      </c>
    </row>
    <row r="23" spans="1:13" x14ac:dyDescent="0.25">
      <c r="A23" s="607"/>
      <c r="B23" s="613"/>
      <c r="C23" s="178" t="str">
        <f>+C18&amp;" Total"</f>
        <v>4.4.1 Contractual Compliance Functions Total</v>
      </c>
      <c r="D23" s="179"/>
      <c r="E23" s="180"/>
      <c r="F23" s="181"/>
      <c r="G23" s="196">
        <v>24.049999999999994</v>
      </c>
      <c r="H23" s="197">
        <v>3275999.1328951768</v>
      </c>
      <c r="I23" s="197">
        <v>167042</v>
      </c>
      <c r="J23" s="197">
        <v>958800</v>
      </c>
      <c r="K23" s="197">
        <v>70280</v>
      </c>
      <c r="L23" s="197">
        <v>0</v>
      </c>
      <c r="M23" s="198">
        <v>4472121.1328951763</v>
      </c>
    </row>
    <row r="24" spans="1:13" ht="30" x14ac:dyDescent="0.25">
      <c r="A24" s="607"/>
      <c r="B24" s="613"/>
      <c r="C24" s="611" t="s">
        <v>601</v>
      </c>
      <c r="D24" s="6">
        <v>122110</v>
      </c>
      <c r="E24" s="24" t="s">
        <v>602</v>
      </c>
      <c r="F24" s="25" t="s">
        <v>603</v>
      </c>
      <c r="G24" s="26"/>
      <c r="H24" s="27">
        <v>42939.584523062505</v>
      </c>
      <c r="I24" s="27">
        <v>0</v>
      </c>
      <c r="J24" s="27">
        <v>115200</v>
      </c>
      <c r="K24" s="27">
        <v>20000</v>
      </c>
      <c r="L24" s="27">
        <v>0</v>
      </c>
      <c r="M24" s="28">
        <v>178139.58452306251</v>
      </c>
    </row>
    <row r="25" spans="1:13" ht="30" x14ac:dyDescent="0.25">
      <c r="A25" s="607"/>
      <c r="B25" s="613"/>
      <c r="C25" s="611"/>
      <c r="D25" s="199">
        <v>122111</v>
      </c>
      <c r="E25" s="200" t="s">
        <v>604</v>
      </c>
      <c r="F25" s="201" t="s">
        <v>605</v>
      </c>
      <c r="G25" s="202"/>
      <c r="H25" s="203">
        <v>6231.0435295000016</v>
      </c>
      <c r="I25" s="203">
        <v>0</v>
      </c>
      <c r="J25" s="203">
        <v>10000</v>
      </c>
      <c r="K25" s="203">
        <v>0</v>
      </c>
      <c r="L25" s="203">
        <v>0</v>
      </c>
      <c r="M25" s="204">
        <v>16231.043529500002</v>
      </c>
    </row>
    <row r="26" spans="1:13" x14ac:dyDescent="0.25">
      <c r="A26" s="607"/>
      <c r="B26" s="613"/>
      <c r="C26" s="611"/>
      <c r="D26" s="199">
        <v>122112</v>
      </c>
      <c r="E26" s="200" t="s">
        <v>606</v>
      </c>
      <c r="F26" s="201" t="s">
        <v>607</v>
      </c>
      <c r="G26" s="202"/>
      <c r="H26" s="203">
        <v>114794.06578813457</v>
      </c>
      <c r="I26" s="203">
        <v>0</v>
      </c>
      <c r="J26" s="203">
        <v>0</v>
      </c>
      <c r="K26" s="203">
        <v>0</v>
      </c>
      <c r="L26" s="203">
        <v>0</v>
      </c>
      <c r="M26" s="204">
        <v>114794.06578813457</v>
      </c>
    </row>
    <row r="27" spans="1:13" x14ac:dyDescent="0.25">
      <c r="A27" s="607"/>
      <c r="B27" s="613"/>
      <c r="C27" s="178" t="str">
        <f>+C24&amp;" Total"</f>
        <v>4.4.2 Contractual Compliance Initiatives &amp; Improvements Total</v>
      </c>
      <c r="D27" s="179"/>
      <c r="E27" s="180"/>
      <c r="F27" s="181"/>
      <c r="G27" s="196">
        <v>0.95</v>
      </c>
      <c r="H27" s="197">
        <v>163964.69384069706</v>
      </c>
      <c r="I27" s="197">
        <v>0</v>
      </c>
      <c r="J27" s="197">
        <v>125200</v>
      </c>
      <c r="K27" s="197">
        <v>20000</v>
      </c>
      <c r="L27" s="197">
        <v>0</v>
      </c>
      <c r="M27" s="198">
        <v>309164.69384069706</v>
      </c>
    </row>
    <row r="28" spans="1:13" ht="45" x14ac:dyDescent="0.25">
      <c r="A28" s="607"/>
      <c r="B28" s="613"/>
      <c r="C28" s="611" t="s">
        <v>608</v>
      </c>
      <c r="D28" s="6">
        <v>31665</v>
      </c>
      <c r="E28" s="24" t="s">
        <v>609</v>
      </c>
      <c r="F28" s="25" t="s">
        <v>610</v>
      </c>
      <c r="G28" s="26"/>
      <c r="H28" s="27">
        <v>170837.59159500001</v>
      </c>
      <c r="I28" s="27">
        <v>9008.3333333333321</v>
      </c>
      <c r="J28" s="27">
        <v>0</v>
      </c>
      <c r="K28" s="27">
        <v>0</v>
      </c>
      <c r="L28" s="27">
        <v>0</v>
      </c>
      <c r="M28" s="28">
        <v>179845.92492833335</v>
      </c>
    </row>
    <row r="29" spans="1:13" ht="45" x14ac:dyDescent="0.25">
      <c r="A29" s="607"/>
      <c r="B29" s="613"/>
      <c r="C29" s="611"/>
      <c r="D29" s="199">
        <v>31666</v>
      </c>
      <c r="E29" s="200" t="s">
        <v>611</v>
      </c>
      <c r="F29" s="201" t="s">
        <v>612</v>
      </c>
      <c r="G29" s="202"/>
      <c r="H29" s="203">
        <v>170837.59159500001</v>
      </c>
      <c r="I29" s="203">
        <v>0</v>
      </c>
      <c r="J29" s="203">
        <v>0</v>
      </c>
      <c r="K29" s="203">
        <v>0</v>
      </c>
      <c r="L29" s="203">
        <v>0</v>
      </c>
      <c r="M29" s="204">
        <v>170837.59159500001</v>
      </c>
    </row>
    <row r="30" spans="1:13" ht="30" x14ac:dyDescent="0.25">
      <c r="A30" s="607"/>
      <c r="B30" s="613"/>
      <c r="C30" s="611"/>
      <c r="D30" s="6">
        <v>31667</v>
      </c>
      <c r="E30" s="24" t="s">
        <v>613</v>
      </c>
      <c r="F30" s="25" t="s">
        <v>614</v>
      </c>
      <c r="G30" s="26"/>
      <c r="H30" s="27">
        <v>176014.48830999996</v>
      </c>
      <c r="I30" s="27">
        <v>0</v>
      </c>
      <c r="J30" s="27">
        <v>0</v>
      </c>
      <c r="K30" s="27">
        <v>0</v>
      </c>
      <c r="L30" s="27">
        <v>0</v>
      </c>
      <c r="M30" s="28">
        <v>176014.48830999996</v>
      </c>
    </row>
    <row r="31" spans="1:13" x14ac:dyDescent="0.25">
      <c r="A31" s="607"/>
      <c r="B31" s="613"/>
      <c r="C31" s="178" t="str">
        <f>+C28&amp;" Total"</f>
        <v>4.4.3 Contractual Compliance and Safeguards Total</v>
      </c>
      <c r="D31" s="179"/>
      <c r="E31" s="180"/>
      <c r="F31" s="181"/>
      <c r="G31" s="196">
        <v>1</v>
      </c>
      <c r="H31" s="197">
        <v>517689.67149999994</v>
      </c>
      <c r="I31" s="197">
        <v>9008.3333333333321</v>
      </c>
      <c r="J31" s="197">
        <v>0</v>
      </c>
      <c r="K31" s="197">
        <v>0</v>
      </c>
      <c r="L31" s="197">
        <v>0</v>
      </c>
      <c r="M31" s="198">
        <v>526698.00483333331</v>
      </c>
    </row>
    <row r="32" spans="1:13" x14ac:dyDescent="0.25">
      <c r="A32" s="607"/>
      <c r="B32" s="613"/>
      <c r="C32" s="611" t="s">
        <v>615</v>
      </c>
      <c r="D32" s="6">
        <v>26006</v>
      </c>
      <c r="E32" s="24" t="s">
        <v>616</v>
      </c>
      <c r="F32" s="25" t="s">
        <v>616</v>
      </c>
      <c r="G32" s="26"/>
      <c r="H32" s="27">
        <v>0</v>
      </c>
      <c r="I32" s="27">
        <v>0</v>
      </c>
      <c r="J32" s="27">
        <v>0</v>
      </c>
      <c r="K32" s="27">
        <v>0</v>
      </c>
      <c r="L32" s="27">
        <v>0</v>
      </c>
      <c r="M32" s="28">
        <v>0</v>
      </c>
    </row>
    <row r="33" spans="1:13" x14ac:dyDescent="0.25">
      <c r="A33" s="607"/>
      <c r="B33" s="613"/>
      <c r="C33" s="611"/>
      <c r="D33" s="199">
        <v>26146</v>
      </c>
      <c r="E33" s="200" t="s">
        <v>617</v>
      </c>
      <c r="F33" s="201" t="s">
        <v>618</v>
      </c>
      <c r="G33" s="202"/>
      <c r="H33" s="203">
        <v>0</v>
      </c>
      <c r="I33" s="203">
        <v>0</v>
      </c>
      <c r="J33" s="203">
        <v>0</v>
      </c>
      <c r="K33" s="203">
        <v>0</v>
      </c>
      <c r="L33" s="203">
        <v>0</v>
      </c>
      <c r="M33" s="204">
        <v>0</v>
      </c>
    </row>
    <row r="34" spans="1:13" ht="30" x14ac:dyDescent="0.25">
      <c r="A34" s="607"/>
      <c r="B34" s="613"/>
      <c r="C34" s="611"/>
      <c r="D34" s="6">
        <v>26229</v>
      </c>
      <c r="E34" s="24" t="s">
        <v>619</v>
      </c>
      <c r="F34" s="25" t="s">
        <v>620</v>
      </c>
      <c r="G34" s="26"/>
      <c r="H34" s="27">
        <v>0</v>
      </c>
      <c r="I34" s="27">
        <v>0</v>
      </c>
      <c r="J34" s="27">
        <v>100000</v>
      </c>
      <c r="K34" s="27">
        <v>0</v>
      </c>
      <c r="L34" s="27">
        <v>0</v>
      </c>
      <c r="M34" s="28">
        <v>100000</v>
      </c>
    </row>
    <row r="35" spans="1:13" ht="30" x14ac:dyDescent="0.25">
      <c r="A35" s="607"/>
      <c r="B35" s="613"/>
      <c r="C35" s="611"/>
      <c r="D35" s="199">
        <v>31501</v>
      </c>
      <c r="E35" s="200" t="s">
        <v>621</v>
      </c>
      <c r="F35" s="201" t="s">
        <v>622</v>
      </c>
      <c r="G35" s="202"/>
      <c r="H35" s="203">
        <v>35000.000000000015</v>
      </c>
      <c r="I35" s="203">
        <v>0</v>
      </c>
      <c r="J35" s="203">
        <v>0</v>
      </c>
      <c r="K35" s="203">
        <v>0</v>
      </c>
      <c r="L35" s="203">
        <v>0</v>
      </c>
      <c r="M35" s="204">
        <v>35000.000000000015</v>
      </c>
    </row>
    <row r="36" spans="1:13" ht="75" x14ac:dyDescent="0.25">
      <c r="A36" s="607"/>
      <c r="B36" s="613"/>
      <c r="C36" s="611"/>
      <c r="D36" s="199">
        <v>31651</v>
      </c>
      <c r="E36" s="200" t="s">
        <v>623</v>
      </c>
      <c r="F36" s="201" t="s">
        <v>624</v>
      </c>
      <c r="G36" s="202"/>
      <c r="H36" s="203">
        <v>23152.5</v>
      </c>
      <c r="I36" s="203">
        <v>0</v>
      </c>
      <c r="J36" s="203">
        <v>100000</v>
      </c>
      <c r="K36" s="203">
        <v>0</v>
      </c>
      <c r="L36" s="203">
        <v>0</v>
      </c>
      <c r="M36" s="204">
        <v>123152.5</v>
      </c>
    </row>
    <row r="37" spans="1:13" ht="60" x14ac:dyDescent="0.25">
      <c r="A37" s="607"/>
      <c r="B37" s="613"/>
      <c r="C37" s="611"/>
      <c r="D37" s="199">
        <v>33250</v>
      </c>
      <c r="E37" s="200" t="s">
        <v>625</v>
      </c>
      <c r="F37" s="201" t="s">
        <v>626</v>
      </c>
      <c r="G37" s="202"/>
      <c r="H37" s="203">
        <v>0</v>
      </c>
      <c r="I37" s="203">
        <v>0</v>
      </c>
      <c r="J37" s="203">
        <v>0</v>
      </c>
      <c r="K37" s="203">
        <v>0</v>
      </c>
      <c r="L37" s="203">
        <v>0</v>
      </c>
      <c r="M37" s="204">
        <v>0</v>
      </c>
    </row>
    <row r="38" spans="1:13" x14ac:dyDescent="0.25">
      <c r="A38" s="607"/>
      <c r="B38" s="613"/>
      <c r="C38" s="611"/>
      <c r="D38" s="6">
        <v>123553</v>
      </c>
      <c r="E38" s="24" t="s">
        <v>627</v>
      </c>
      <c r="F38" s="25" t="s">
        <v>628</v>
      </c>
      <c r="G38" s="26"/>
      <c r="H38" s="27">
        <v>30719.085867946502</v>
      </c>
      <c r="I38" s="27">
        <v>9952</v>
      </c>
      <c r="J38" s="27">
        <v>0</v>
      </c>
      <c r="K38" s="27">
        <v>0</v>
      </c>
      <c r="L38" s="27">
        <v>0</v>
      </c>
      <c r="M38" s="28">
        <v>40671.085867946502</v>
      </c>
    </row>
    <row r="39" spans="1:13" x14ac:dyDescent="0.25">
      <c r="A39" s="607"/>
      <c r="B39" s="613"/>
      <c r="C39" s="611"/>
      <c r="D39" s="199">
        <v>123555</v>
      </c>
      <c r="E39" s="200" t="s">
        <v>629</v>
      </c>
      <c r="F39" s="201" t="s">
        <v>630</v>
      </c>
      <c r="G39" s="202"/>
      <c r="H39" s="203">
        <v>0</v>
      </c>
      <c r="I39" s="203">
        <v>0</v>
      </c>
      <c r="J39" s="203">
        <v>0</v>
      </c>
      <c r="K39" s="203">
        <v>0</v>
      </c>
      <c r="L39" s="203">
        <v>0</v>
      </c>
      <c r="M39" s="204">
        <v>0</v>
      </c>
    </row>
    <row r="40" spans="1:13" x14ac:dyDescent="0.25">
      <c r="A40" s="607"/>
      <c r="B40" s="613"/>
      <c r="C40" s="178" t="str">
        <f>+C32&amp;" Total"</f>
        <v>4.4.4 Strategic Initiatives Total</v>
      </c>
      <c r="D40" s="179"/>
      <c r="E40" s="180"/>
      <c r="F40" s="181"/>
      <c r="G40" s="196">
        <v>0.49999999999999994</v>
      </c>
      <c r="H40" s="197">
        <v>88871.585867946516</v>
      </c>
      <c r="I40" s="197">
        <v>9952</v>
      </c>
      <c r="J40" s="197">
        <v>200000</v>
      </c>
      <c r="K40" s="197">
        <v>0</v>
      </c>
      <c r="L40" s="197">
        <v>0</v>
      </c>
      <c r="M40" s="198">
        <v>298823.5858679465</v>
      </c>
    </row>
    <row r="41" spans="1:13" ht="15.75" thickBot="1" x14ac:dyDescent="0.3">
      <c r="A41" s="608"/>
      <c r="B41" s="184" t="str">
        <f>+B18&amp;" Total"</f>
        <v>4.4 Promote role clarity and establish mechanisms to increase trust within the ecosystem rooted in the public interest Total</v>
      </c>
      <c r="C41" s="212"/>
      <c r="D41" s="213"/>
      <c r="E41" s="213"/>
      <c r="F41" s="214"/>
      <c r="G41" s="215">
        <v>26.499999999999993</v>
      </c>
      <c r="H41" s="216">
        <v>4046525.0841038204</v>
      </c>
      <c r="I41" s="216">
        <v>186002.33333333334</v>
      </c>
      <c r="J41" s="216">
        <v>1284000</v>
      </c>
      <c r="K41" s="216">
        <v>90280</v>
      </c>
      <c r="L41" s="216">
        <v>0</v>
      </c>
      <c r="M41" s="217">
        <v>5606807.4174371529</v>
      </c>
    </row>
    <row r="42" spans="1:13" ht="15.75" thickBot="1" x14ac:dyDescent="0.3">
      <c r="A42" s="218" t="s">
        <v>631</v>
      </c>
      <c r="B42" s="219"/>
      <c r="C42" s="219"/>
      <c r="D42" s="219"/>
      <c r="E42" s="219"/>
      <c r="F42" s="220"/>
      <c r="G42" s="221">
        <v>33.499999999999993</v>
      </c>
      <c r="H42" s="222">
        <v>6102178.661803999</v>
      </c>
      <c r="I42" s="222">
        <v>428063.33333333337</v>
      </c>
      <c r="J42" s="222">
        <v>1444000</v>
      </c>
      <c r="K42" s="223">
        <v>420470</v>
      </c>
      <c r="L42" s="223">
        <v>0</v>
      </c>
      <c r="M42" s="224">
        <v>8394711.9951373301</v>
      </c>
    </row>
    <row r="43" spans="1:13" x14ac:dyDescent="0.25">
      <c r="A43" s="501"/>
      <c r="B43" s="501"/>
      <c r="C43" s="502"/>
      <c r="D43" s="163"/>
      <c r="E43" s="164"/>
      <c r="F43" s="503"/>
      <c r="G43" s="504"/>
      <c r="H43" s="505"/>
      <c r="I43" s="505"/>
      <c r="J43" s="505"/>
      <c r="K43" s="505"/>
      <c r="L43" s="505"/>
      <c r="M43" s="505"/>
    </row>
    <row r="44" spans="1:13" x14ac:dyDescent="0.25">
      <c r="A44" s="5" t="s">
        <v>803</v>
      </c>
      <c r="B44" s="5"/>
      <c r="C44" s="2"/>
      <c r="D44" s="6"/>
      <c r="E44" s="7"/>
      <c r="F44" s="8"/>
      <c r="G44" s="9"/>
      <c r="H44" s="311"/>
      <c r="I44" s="311"/>
      <c r="J44" s="311"/>
      <c r="K44" s="311"/>
      <c r="L44" s="311"/>
      <c r="M44" s="311"/>
    </row>
    <row r="45" spans="1:13" x14ac:dyDescent="0.25">
      <c r="A45" s="5" t="s">
        <v>804</v>
      </c>
      <c r="B45" s="5"/>
      <c r="C45" s="2"/>
      <c r="D45" s="6"/>
      <c r="E45" s="7"/>
      <c r="F45" s="8"/>
    </row>
    <row r="46" spans="1:13" x14ac:dyDescent="0.25">
      <c r="A46" s="5"/>
      <c r="B46" s="5"/>
      <c r="C46" s="2"/>
      <c r="D46" s="6"/>
      <c r="E46" s="7"/>
      <c r="G46" s="312"/>
      <c r="H46" s="4"/>
      <c r="I46" s="4"/>
      <c r="J46" s="4"/>
      <c r="K46" s="4"/>
      <c r="L46" s="4"/>
      <c r="M46" s="313"/>
    </row>
  </sheetData>
  <mergeCells count="10">
    <mergeCell ref="C24:C26"/>
    <mergeCell ref="C28:C30"/>
    <mergeCell ref="C32:C39"/>
    <mergeCell ref="A5:A41"/>
    <mergeCell ref="B5:B6"/>
    <mergeCell ref="B8:B13"/>
    <mergeCell ref="C10:C12"/>
    <mergeCell ref="B15:B16"/>
    <mergeCell ref="B18:B40"/>
    <mergeCell ref="C18:C22"/>
  </mergeCells>
  <pageMargins left="0.7" right="0.7" top="0.75" bottom="0.75" header="0.3" footer="0.3"/>
  <pageSetup scale="39"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showGridLines="0" zoomScale="80" zoomScaleNormal="80" workbookViewId="0">
      <pane xSplit="3" ySplit="4" topLeftCell="D5" activePane="bottomRight" state="frozen"/>
      <selection activeCell="P20" sqref="P20"/>
      <selection pane="topRight" activeCell="P20" sqref="P20"/>
      <selection pane="bottomLeft" activeCell="P20" sqref="P20"/>
      <selection pane="bottomRight" activeCell="P20" sqref="P20"/>
    </sheetView>
  </sheetViews>
  <sheetFormatPr defaultRowHeight="15" outlineLevelCol="1" x14ac:dyDescent="0.25"/>
  <cols>
    <col min="1" max="1" width="6" hidden="1" customWidth="1" outlineLevel="1"/>
    <col min="2" max="2" width="23.28515625" customWidth="1" collapsed="1"/>
    <col min="3" max="3" width="38.85546875" customWidth="1"/>
    <col min="4" max="4" width="9.42578125" customWidth="1"/>
    <col min="5" max="5" width="62.42578125" customWidth="1"/>
    <col min="6" max="6" width="94" customWidth="1"/>
    <col min="7" max="7" width="10.42578125" customWidth="1"/>
    <col min="8" max="13" width="13.140625" customWidth="1"/>
  </cols>
  <sheetData>
    <row r="1" spans="1:13" ht="28.5" x14ac:dyDescent="0.25">
      <c r="A1" s="1"/>
      <c r="B1" s="1" t="s">
        <v>852</v>
      </c>
      <c r="C1" s="2"/>
      <c r="D1" s="3"/>
      <c r="E1" s="320"/>
      <c r="F1" s="320"/>
      <c r="G1" s="320"/>
      <c r="H1" s="320"/>
      <c r="I1" s="320"/>
      <c r="J1" s="320"/>
      <c r="K1" s="320"/>
      <c r="L1" s="320"/>
      <c r="M1" s="4"/>
    </row>
    <row r="2" spans="1:13" ht="28.5" x14ac:dyDescent="0.25">
      <c r="A2" s="1"/>
      <c r="B2" s="500" t="s">
        <v>850</v>
      </c>
      <c r="C2" s="2"/>
      <c r="D2" s="3"/>
      <c r="E2" s="320"/>
      <c r="F2" s="320"/>
      <c r="G2" s="320"/>
      <c r="H2" s="320"/>
      <c r="I2" s="320"/>
      <c r="J2" s="320"/>
      <c r="K2" s="320"/>
      <c r="L2" s="320"/>
      <c r="M2" s="4"/>
    </row>
    <row r="3" spans="1:13" ht="15.75" thickBot="1" x14ac:dyDescent="0.3">
      <c r="A3" s="5"/>
      <c r="B3" s="5"/>
      <c r="C3" s="2"/>
      <c r="D3" s="6"/>
      <c r="E3" s="7"/>
      <c r="F3" s="8"/>
      <c r="G3" s="9"/>
      <c r="H3" s="4"/>
      <c r="I3" s="4"/>
      <c r="J3" s="4"/>
      <c r="K3" s="4"/>
      <c r="L3" s="4"/>
      <c r="M3" s="4"/>
    </row>
    <row r="4" spans="1:13" ht="38.25" thickBot="1" x14ac:dyDescent="0.3">
      <c r="A4" s="10" t="s">
        <v>0</v>
      </c>
      <c r="B4" s="11" t="s">
        <v>1</v>
      </c>
      <c r="C4" s="12" t="s">
        <v>2</v>
      </c>
      <c r="D4" s="12" t="s">
        <v>3</v>
      </c>
      <c r="E4" s="12" t="s">
        <v>4</v>
      </c>
      <c r="F4" s="12" t="s">
        <v>5</v>
      </c>
      <c r="G4" s="13" t="s">
        <v>6</v>
      </c>
      <c r="H4" s="14" t="s">
        <v>7</v>
      </c>
      <c r="I4" s="15" t="s">
        <v>8</v>
      </c>
      <c r="J4" s="15" t="s">
        <v>9</v>
      </c>
      <c r="K4" s="14" t="s">
        <v>10</v>
      </c>
      <c r="L4" s="14" t="s">
        <v>11</v>
      </c>
      <c r="M4" s="16" t="s">
        <v>12</v>
      </c>
    </row>
    <row r="5" spans="1:13" x14ac:dyDescent="0.25">
      <c r="A5" s="622" t="s">
        <v>632</v>
      </c>
      <c r="B5" s="624" t="s">
        <v>633</v>
      </c>
      <c r="C5" s="625" t="s">
        <v>634</v>
      </c>
      <c r="D5" s="225">
        <v>122865</v>
      </c>
      <c r="E5" s="226" t="s">
        <v>635</v>
      </c>
      <c r="F5" s="227" t="s">
        <v>636</v>
      </c>
      <c r="G5" s="228"/>
      <c r="H5" s="229">
        <v>227190.98111641785</v>
      </c>
      <c r="I5" s="229">
        <v>0</v>
      </c>
      <c r="J5" s="229">
        <v>0</v>
      </c>
      <c r="K5" s="229">
        <v>0</v>
      </c>
      <c r="L5" s="229">
        <v>0</v>
      </c>
      <c r="M5" s="230">
        <v>227190.98111641785</v>
      </c>
    </row>
    <row r="6" spans="1:13" ht="30" x14ac:dyDescent="0.25">
      <c r="A6" s="623"/>
      <c r="B6" s="621"/>
      <c r="C6" s="603"/>
      <c r="D6" s="48">
        <v>122884</v>
      </c>
      <c r="E6" s="49" t="s">
        <v>637</v>
      </c>
      <c r="F6" s="50" t="s">
        <v>638</v>
      </c>
      <c r="G6" s="51"/>
      <c r="H6" s="52">
        <v>272312.16996420798</v>
      </c>
      <c r="I6" s="52">
        <v>0</v>
      </c>
      <c r="J6" s="52">
        <v>0</v>
      </c>
      <c r="K6" s="52">
        <v>0</v>
      </c>
      <c r="L6" s="52">
        <v>0</v>
      </c>
      <c r="M6" s="53">
        <v>272312.16996420798</v>
      </c>
    </row>
    <row r="7" spans="1:13" x14ac:dyDescent="0.25">
      <c r="A7" s="623"/>
      <c r="B7" s="621"/>
      <c r="C7" s="603"/>
      <c r="D7" s="225">
        <v>123190</v>
      </c>
      <c r="E7" s="226" t="s">
        <v>639</v>
      </c>
      <c r="F7" s="227" t="s">
        <v>640</v>
      </c>
      <c r="G7" s="228"/>
      <c r="H7" s="229">
        <v>255882.8271436365</v>
      </c>
      <c r="I7" s="229">
        <v>0</v>
      </c>
      <c r="J7" s="229">
        <v>0</v>
      </c>
      <c r="K7" s="229">
        <v>0</v>
      </c>
      <c r="L7" s="229">
        <v>0</v>
      </c>
      <c r="M7" s="230">
        <v>255882.8271436365</v>
      </c>
    </row>
    <row r="8" spans="1:13" x14ac:dyDescent="0.25">
      <c r="A8" s="623"/>
      <c r="B8" s="621"/>
      <c r="C8" s="603"/>
      <c r="D8" s="48">
        <v>123264</v>
      </c>
      <c r="E8" s="49" t="s">
        <v>641</v>
      </c>
      <c r="F8" s="50" t="s">
        <v>642</v>
      </c>
      <c r="G8" s="51"/>
      <c r="H8" s="52">
        <v>66466.811346492235</v>
      </c>
      <c r="I8" s="52">
        <v>0</v>
      </c>
      <c r="J8" s="52">
        <v>0</v>
      </c>
      <c r="K8" s="52">
        <v>0</v>
      </c>
      <c r="L8" s="52">
        <v>0</v>
      </c>
      <c r="M8" s="53">
        <v>66466.811346492235</v>
      </c>
    </row>
    <row r="9" spans="1:13" x14ac:dyDescent="0.25">
      <c r="A9" s="623"/>
      <c r="B9" s="621"/>
      <c r="C9" s="603"/>
      <c r="D9" s="225">
        <v>31571</v>
      </c>
      <c r="E9" s="226" t="s">
        <v>643</v>
      </c>
      <c r="F9" s="227" t="s">
        <v>643</v>
      </c>
      <c r="G9" s="228"/>
      <c r="H9" s="229">
        <v>17028.259919269502</v>
      </c>
      <c r="I9" s="229">
        <v>0</v>
      </c>
      <c r="J9" s="229">
        <v>0</v>
      </c>
      <c r="K9" s="229">
        <v>0</v>
      </c>
      <c r="L9" s="229">
        <v>0</v>
      </c>
      <c r="M9" s="230">
        <v>17028.259919269502</v>
      </c>
    </row>
    <row r="10" spans="1:13" x14ac:dyDescent="0.25">
      <c r="A10" s="623"/>
      <c r="B10" s="621"/>
      <c r="C10" s="231" t="str">
        <f>+C5&amp;" Total"</f>
        <v>5.1.1 Legal Advisory Function Total</v>
      </c>
      <c r="D10" s="232"/>
      <c r="E10" s="233"/>
      <c r="F10" s="234"/>
      <c r="G10" s="235">
        <v>2.9199999999999995</v>
      </c>
      <c r="H10" s="236">
        <v>838881.0494900241</v>
      </c>
      <c r="I10" s="236">
        <v>0</v>
      </c>
      <c r="J10" s="236">
        <v>0</v>
      </c>
      <c r="K10" s="236">
        <v>0</v>
      </c>
      <c r="L10" s="236">
        <v>0</v>
      </c>
      <c r="M10" s="237">
        <v>838881.0494900241</v>
      </c>
    </row>
    <row r="11" spans="1:13" x14ac:dyDescent="0.25">
      <c r="A11" s="623"/>
      <c r="B11" s="621"/>
      <c r="C11" s="497" t="s">
        <v>644</v>
      </c>
      <c r="D11" s="6">
        <v>123334</v>
      </c>
      <c r="E11" s="24" t="s">
        <v>645</v>
      </c>
      <c r="F11" s="25" t="s">
        <v>646</v>
      </c>
      <c r="G11" s="51"/>
      <c r="H11" s="52">
        <v>32333.803448854243</v>
      </c>
      <c r="I11" s="52">
        <v>0</v>
      </c>
      <c r="J11" s="52">
        <v>0</v>
      </c>
      <c r="K11" s="52">
        <v>0</v>
      </c>
      <c r="L11" s="52">
        <v>0</v>
      </c>
      <c r="M11" s="53">
        <v>32333.803448854243</v>
      </c>
    </row>
    <row r="12" spans="1:13" x14ac:dyDescent="0.25">
      <c r="A12" s="623"/>
      <c r="B12" s="621"/>
      <c r="C12" s="231" t="str">
        <f>+C11&amp;" Total"</f>
        <v>5.1.2 Public Interest Decision Making Total</v>
      </c>
      <c r="D12" s="232"/>
      <c r="E12" s="233"/>
      <c r="F12" s="234"/>
      <c r="G12" s="235">
        <v>4.9999999999999996E-2</v>
      </c>
      <c r="H12" s="236">
        <v>32333.803448854243</v>
      </c>
      <c r="I12" s="236">
        <v>0</v>
      </c>
      <c r="J12" s="236">
        <v>0</v>
      </c>
      <c r="K12" s="236">
        <v>0</v>
      </c>
      <c r="L12" s="236">
        <v>0</v>
      </c>
      <c r="M12" s="237">
        <v>32333.803448854243</v>
      </c>
    </row>
    <row r="13" spans="1:13" x14ac:dyDescent="0.25">
      <c r="A13" s="623"/>
      <c r="B13" s="621"/>
      <c r="C13" s="603" t="s">
        <v>647</v>
      </c>
      <c r="D13" s="6">
        <v>122491</v>
      </c>
      <c r="E13" s="24" t="s">
        <v>648</v>
      </c>
      <c r="F13" s="25" t="s">
        <v>649</v>
      </c>
      <c r="G13" s="26"/>
      <c r="H13" s="27">
        <v>170317.86233025399</v>
      </c>
      <c r="I13" s="27">
        <v>0</v>
      </c>
      <c r="J13" s="27">
        <v>98500</v>
      </c>
      <c r="K13" s="27">
        <v>0</v>
      </c>
      <c r="L13" s="27">
        <v>0</v>
      </c>
      <c r="M13" s="28">
        <v>268817.86233025399</v>
      </c>
    </row>
    <row r="14" spans="1:13" x14ac:dyDescent="0.25">
      <c r="A14" s="623"/>
      <c r="B14" s="621"/>
      <c r="C14" s="603"/>
      <c r="D14" s="225">
        <v>122665</v>
      </c>
      <c r="E14" s="226" t="s">
        <v>650</v>
      </c>
      <c r="F14" s="227" t="s">
        <v>651</v>
      </c>
      <c r="G14" s="228"/>
      <c r="H14" s="229">
        <v>131992.35743768321</v>
      </c>
      <c r="I14" s="229">
        <v>9064</v>
      </c>
      <c r="J14" s="229">
        <v>1966000</v>
      </c>
      <c r="K14" s="229">
        <v>0</v>
      </c>
      <c r="L14" s="229">
        <v>0</v>
      </c>
      <c r="M14" s="230">
        <v>2107056.3574376833</v>
      </c>
    </row>
    <row r="15" spans="1:13" ht="30" x14ac:dyDescent="0.25">
      <c r="A15" s="623"/>
      <c r="B15" s="621"/>
      <c r="C15" s="603"/>
      <c r="D15" s="6">
        <v>123304</v>
      </c>
      <c r="E15" s="24" t="s">
        <v>652</v>
      </c>
      <c r="F15" s="25" t="s">
        <v>653</v>
      </c>
      <c r="G15" s="26"/>
      <c r="H15" s="27">
        <v>281839.86915842455</v>
      </c>
      <c r="I15" s="27">
        <v>120600</v>
      </c>
      <c r="J15" s="27">
        <v>30999.999999999996</v>
      </c>
      <c r="K15" s="27">
        <v>72360</v>
      </c>
      <c r="L15" s="27">
        <v>0</v>
      </c>
      <c r="M15" s="28">
        <v>505799.86915842455</v>
      </c>
    </row>
    <row r="16" spans="1:13" ht="75" x14ac:dyDescent="0.25">
      <c r="A16" s="623"/>
      <c r="B16" s="621"/>
      <c r="C16" s="603"/>
      <c r="D16" s="225">
        <v>123369</v>
      </c>
      <c r="E16" s="226" t="s">
        <v>654</v>
      </c>
      <c r="F16" s="227" t="s">
        <v>655</v>
      </c>
      <c r="G16" s="228"/>
      <c r="H16" s="229">
        <v>1116989.5547821354</v>
      </c>
      <c r="I16" s="229">
        <v>0</v>
      </c>
      <c r="J16" s="229">
        <v>0</v>
      </c>
      <c r="K16" s="229">
        <v>0</v>
      </c>
      <c r="L16" s="229">
        <v>0</v>
      </c>
      <c r="M16" s="230">
        <v>1116989.5547821354</v>
      </c>
    </row>
    <row r="17" spans="1:13" ht="30" x14ac:dyDescent="0.25">
      <c r="A17" s="623"/>
      <c r="B17" s="621"/>
      <c r="C17" s="603"/>
      <c r="D17" s="6">
        <v>123425</v>
      </c>
      <c r="E17" s="24" t="s">
        <v>656</v>
      </c>
      <c r="F17" s="25" t="s">
        <v>657</v>
      </c>
      <c r="G17" s="26"/>
      <c r="H17" s="27">
        <v>304870.08474952425</v>
      </c>
      <c r="I17" s="27">
        <v>0</v>
      </c>
      <c r="J17" s="27">
        <v>0</v>
      </c>
      <c r="K17" s="27">
        <v>0</v>
      </c>
      <c r="L17" s="27">
        <v>0</v>
      </c>
      <c r="M17" s="28">
        <v>304870.08474952425</v>
      </c>
    </row>
    <row r="18" spans="1:13" x14ac:dyDescent="0.25">
      <c r="A18" s="623"/>
      <c r="B18" s="621"/>
      <c r="C18" s="231" t="str">
        <f>+C13&amp;" Total"</f>
        <v>5.1.3 Legal Internal Support Total</v>
      </c>
      <c r="D18" s="232"/>
      <c r="E18" s="233"/>
      <c r="F18" s="234"/>
      <c r="G18" s="235">
        <v>8.51</v>
      </c>
      <c r="H18" s="238">
        <v>2006009.7284580215</v>
      </c>
      <c r="I18" s="238">
        <v>129664</v>
      </c>
      <c r="J18" s="238">
        <v>2095500</v>
      </c>
      <c r="K18" s="238">
        <v>72360</v>
      </c>
      <c r="L18" s="238">
        <v>0</v>
      </c>
      <c r="M18" s="238">
        <v>4303533.7284580218</v>
      </c>
    </row>
    <row r="19" spans="1:13" ht="75" x14ac:dyDescent="0.25">
      <c r="A19" s="623"/>
      <c r="B19" s="621"/>
      <c r="C19" s="603" t="s">
        <v>658</v>
      </c>
      <c r="D19" s="6">
        <v>121571</v>
      </c>
      <c r="E19" s="24" t="s">
        <v>659</v>
      </c>
      <c r="F19" s="25" t="s">
        <v>660</v>
      </c>
      <c r="G19" s="26"/>
      <c r="H19" s="27">
        <v>336832.21853031998</v>
      </c>
      <c r="I19" s="27">
        <v>404630</v>
      </c>
      <c r="J19" s="27">
        <v>199500</v>
      </c>
      <c r="K19" s="27">
        <v>2500</v>
      </c>
      <c r="L19" s="27">
        <v>0</v>
      </c>
      <c r="M19" s="28">
        <v>943462.21853031998</v>
      </c>
    </row>
    <row r="20" spans="1:13" ht="30" x14ac:dyDescent="0.25">
      <c r="A20" s="623"/>
      <c r="B20" s="621"/>
      <c r="C20" s="603"/>
      <c r="D20" s="225">
        <v>123036</v>
      </c>
      <c r="E20" s="226" t="s">
        <v>661</v>
      </c>
      <c r="F20" s="227" t="s">
        <v>662</v>
      </c>
      <c r="G20" s="228"/>
      <c r="H20" s="229">
        <v>310904.17920736404</v>
      </c>
      <c r="I20" s="229">
        <v>266315</v>
      </c>
      <c r="J20" s="229">
        <v>60000</v>
      </c>
      <c r="K20" s="229">
        <v>0</v>
      </c>
      <c r="L20" s="229">
        <v>0</v>
      </c>
      <c r="M20" s="230">
        <v>637219.1792073641</v>
      </c>
    </row>
    <row r="21" spans="1:13" ht="45" x14ac:dyDescent="0.25">
      <c r="A21" s="623"/>
      <c r="B21" s="621"/>
      <c r="C21" s="603"/>
      <c r="D21" s="6">
        <v>123184</v>
      </c>
      <c r="E21" s="24" t="s">
        <v>663</v>
      </c>
      <c r="F21" s="25" t="s">
        <v>664</v>
      </c>
      <c r="G21" s="26"/>
      <c r="H21" s="27">
        <v>90324.533875265304</v>
      </c>
      <c r="I21" s="27">
        <v>0</v>
      </c>
      <c r="J21" s="27">
        <v>0</v>
      </c>
      <c r="K21" s="27">
        <v>0</v>
      </c>
      <c r="L21" s="27">
        <v>0</v>
      </c>
      <c r="M21" s="28">
        <v>90324.533875265304</v>
      </c>
    </row>
    <row r="22" spans="1:13" ht="30" x14ac:dyDescent="0.25">
      <c r="A22" s="623"/>
      <c r="B22" s="621"/>
      <c r="C22" s="603"/>
      <c r="D22" s="225">
        <v>123921</v>
      </c>
      <c r="E22" s="226" t="s">
        <v>665</v>
      </c>
      <c r="F22" s="227" t="s">
        <v>666</v>
      </c>
      <c r="G22" s="228"/>
      <c r="H22" s="229">
        <v>195848.84577593158</v>
      </c>
      <c r="I22" s="229">
        <v>0</v>
      </c>
      <c r="J22" s="229">
        <v>0</v>
      </c>
      <c r="K22" s="229">
        <v>73324.84</v>
      </c>
      <c r="L22" s="229">
        <v>0</v>
      </c>
      <c r="M22" s="230">
        <v>269173.68577593158</v>
      </c>
    </row>
    <row r="23" spans="1:13" ht="60" x14ac:dyDescent="0.25">
      <c r="A23" s="623"/>
      <c r="B23" s="621"/>
      <c r="C23" s="603"/>
      <c r="D23" s="6">
        <v>123956</v>
      </c>
      <c r="E23" s="24" t="s">
        <v>667</v>
      </c>
      <c r="F23" s="25" t="s">
        <v>668</v>
      </c>
      <c r="G23" s="26"/>
      <c r="H23" s="27">
        <v>131146.93989445842</v>
      </c>
      <c r="I23" s="27">
        <v>245000</v>
      </c>
      <c r="J23" s="27">
        <v>95600</v>
      </c>
      <c r="K23" s="27">
        <v>0</v>
      </c>
      <c r="L23" s="27">
        <v>0</v>
      </c>
      <c r="M23" s="28">
        <v>471746.9398944584</v>
      </c>
    </row>
    <row r="24" spans="1:13" ht="45" x14ac:dyDescent="0.25">
      <c r="A24" s="623"/>
      <c r="B24" s="621"/>
      <c r="C24" s="603"/>
      <c r="D24" s="225">
        <v>123967</v>
      </c>
      <c r="E24" s="226" t="s">
        <v>669</v>
      </c>
      <c r="F24" s="227" t="s">
        <v>670</v>
      </c>
      <c r="G24" s="228"/>
      <c r="H24" s="229">
        <v>227559.71538044958</v>
      </c>
      <c r="I24" s="229">
        <v>0</v>
      </c>
      <c r="J24" s="229">
        <v>0</v>
      </c>
      <c r="K24" s="229">
        <v>0</v>
      </c>
      <c r="L24" s="229">
        <v>0</v>
      </c>
      <c r="M24" s="230">
        <v>227559.71538044958</v>
      </c>
    </row>
    <row r="25" spans="1:13" ht="60" x14ac:dyDescent="0.25">
      <c r="A25" s="623"/>
      <c r="B25" s="621"/>
      <c r="C25" s="603"/>
      <c r="D25" s="6">
        <v>124329</v>
      </c>
      <c r="E25" s="24" t="s">
        <v>671</v>
      </c>
      <c r="F25" s="25" t="s">
        <v>672</v>
      </c>
      <c r="G25" s="26"/>
      <c r="H25" s="27">
        <v>171619.54478876499</v>
      </c>
      <c r="I25" s="27">
        <v>0</v>
      </c>
      <c r="J25" s="27">
        <v>0</v>
      </c>
      <c r="K25" s="27">
        <v>0</v>
      </c>
      <c r="L25" s="27">
        <v>0</v>
      </c>
      <c r="M25" s="28">
        <v>171619.54478876499</v>
      </c>
    </row>
    <row r="26" spans="1:13" x14ac:dyDescent="0.25">
      <c r="A26" s="623"/>
      <c r="B26" s="621"/>
      <c r="C26" s="603"/>
      <c r="D26" s="225">
        <v>124330</v>
      </c>
      <c r="E26" s="226" t="s">
        <v>673</v>
      </c>
      <c r="F26" s="227" t="s">
        <v>674</v>
      </c>
      <c r="G26" s="228"/>
      <c r="H26" s="229">
        <v>100301.532416</v>
      </c>
      <c r="I26" s="229">
        <v>0</v>
      </c>
      <c r="J26" s="229">
        <v>50000</v>
      </c>
      <c r="K26" s="229">
        <v>0</v>
      </c>
      <c r="L26" s="229">
        <v>0</v>
      </c>
      <c r="M26" s="230">
        <v>150301.532416</v>
      </c>
    </row>
    <row r="27" spans="1:13" ht="30" x14ac:dyDescent="0.25">
      <c r="A27" s="623"/>
      <c r="B27" s="621"/>
      <c r="C27" s="603"/>
      <c r="D27" s="6">
        <v>125135</v>
      </c>
      <c r="E27" s="24" t="s">
        <v>675</v>
      </c>
      <c r="F27" s="25" t="s">
        <v>676</v>
      </c>
      <c r="G27" s="26"/>
      <c r="H27" s="27">
        <v>305513.10704985855</v>
      </c>
      <c r="I27" s="27">
        <v>0</v>
      </c>
      <c r="J27" s="27">
        <v>89649.96</v>
      </c>
      <c r="K27" s="27">
        <v>0</v>
      </c>
      <c r="L27" s="27">
        <v>0</v>
      </c>
      <c r="M27" s="28">
        <v>395163.06704985857</v>
      </c>
    </row>
    <row r="28" spans="1:13" ht="30" x14ac:dyDescent="0.25">
      <c r="A28" s="623"/>
      <c r="B28" s="621"/>
      <c r="C28" s="603"/>
      <c r="D28" s="225">
        <v>125199</v>
      </c>
      <c r="E28" s="226" t="s">
        <v>677</v>
      </c>
      <c r="F28" s="227" t="s">
        <v>678</v>
      </c>
      <c r="G28" s="228"/>
      <c r="H28" s="229">
        <v>0</v>
      </c>
      <c r="I28" s="229">
        <v>545500</v>
      </c>
      <c r="J28" s="229">
        <v>1119996</v>
      </c>
      <c r="K28" s="229">
        <v>0</v>
      </c>
      <c r="L28" s="229">
        <v>0</v>
      </c>
      <c r="M28" s="230">
        <v>1665496</v>
      </c>
    </row>
    <row r="29" spans="1:13" x14ac:dyDescent="0.25">
      <c r="A29" s="623"/>
      <c r="B29" s="621"/>
      <c r="C29" s="231" t="str">
        <f>+C19&amp;" Total"</f>
        <v>5.1.4 Support ICANN Board Total</v>
      </c>
      <c r="D29" s="232"/>
      <c r="E29" s="233"/>
      <c r="F29" s="234"/>
      <c r="G29" s="235">
        <v>9.4999999999999982</v>
      </c>
      <c r="H29" s="236">
        <v>1870050.6169184125</v>
      </c>
      <c r="I29" s="236">
        <v>1461445</v>
      </c>
      <c r="J29" s="236">
        <v>1614745.96</v>
      </c>
      <c r="K29" s="236">
        <v>75824.84</v>
      </c>
      <c r="L29" s="236">
        <v>0</v>
      </c>
      <c r="M29" s="237">
        <v>5022066.4169184128</v>
      </c>
    </row>
    <row r="30" spans="1:13" ht="15.75" thickBot="1" x14ac:dyDescent="0.3">
      <c r="A30" s="623"/>
      <c r="B30" s="239" t="str">
        <f>+B5&amp;" Total"</f>
        <v>5.1 Act as a steward of the public interest Total</v>
      </c>
      <c r="C30" s="240"/>
      <c r="D30" s="240"/>
      <c r="E30" s="241"/>
      <c r="F30" s="242"/>
      <c r="G30" s="243">
        <v>20.979999999999997</v>
      </c>
      <c r="H30" s="244">
        <v>4747275.1983153131</v>
      </c>
      <c r="I30" s="244">
        <v>1591109</v>
      </c>
      <c r="J30" s="244">
        <v>3710245.96</v>
      </c>
      <c r="K30" s="244">
        <v>148184.84</v>
      </c>
      <c r="L30" s="244">
        <v>0</v>
      </c>
      <c r="M30" s="244">
        <v>10196814.998315312</v>
      </c>
    </row>
    <row r="31" spans="1:13" ht="45" x14ac:dyDescent="0.25">
      <c r="A31" s="623"/>
      <c r="B31" s="601" t="s">
        <v>679</v>
      </c>
      <c r="C31" s="603" t="s">
        <v>680</v>
      </c>
      <c r="D31" s="48">
        <v>14550</v>
      </c>
      <c r="E31" s="49" t="s">
        <v>681</v>
      </c>
      <c r="F31" s="50" t="s">
        <v>682</v>
      </c>
      <c r="G31" s="51"/>
      <c r="H31" s="52">
        <v>26558.1738</v>
      </c>
      <c r="I31" s="52">
        <v>0</v>
      </c>
      <c r="J31" s="52">
        <v>0</v>
      </c>
      <c r="K31" s="52">
        <v>0</v>
      </c>
      <c r="L31" s="52">
        <v>0</v>
      </c>
      <c r="M31" s="53">
        <v>26558.1738</v>
      </c>
    </row>
    <row r="32" spans="1:13" ht="60" x14ac:dyDescent="0.25">
      <c r="A32" s="623"/>
      <c r="B32" s="602"/>
      <c r="C32" s="603"/>
      <c r="D32" s="245">
        <v>25912</v>
      </c>
      <c r="E32" s="246" t="s">
        <v>683</v>
      </c>
      <c r="F32" s="247" t="s">
        <v>684</v>
      </c>
      <c r="G32" s="248"/>
      <c r="H32" s="249">
        <v>171335.72557194653</v>
      </c>
      <c r="I32" s="249">
        <v>0</v>
      </c>
      <c r="J32" s="249">
        <v>0</v>
      </c>
      <c r="K32" s="249">
        <v>0</v>
      </c>
      <c r="L32" s="249">
        <v>0</v>
      </c>
      <c r="M32" s="250">
        <v>171335.72557194653</v>
      </c>
    </row>
    <row r="33" spans="1:13" ht="45" x14ac:dyDescent="0.25">
      <c r="A33" s="623"/>
      <c r="B33" s="602"/>
      <c r="C33" s="603"/>
      <c r="D33" s="48">
        <v>25914</v>
      </c>
      <c r="E33" s="49" t="s">
        <v>685</v>
      </c>
      <c r="F33" s="50" t="s">
        <v>686</v>
      </c>
      <c r="G33" s="51"/>
      <c r="H33" s="52">
        <v>58668.637957292616</v>
      </c>
      <c r="I33" s="52">
        <v>0</v>
      </c>
      <c r="J33" s="52">
        <v>0</v>
      </c>
      <c r="K33" s="52">
        <v>0</v>
      </c>
      <c r="L33" s="52">
        <v>0</v>
      </c>
      <c r="M33" s="53">
        <v>58668.637957292616</v>
      </c>
    </row>
    <row r="34" spans="1:13" ht="45" x14ac:dyDescent="0.25">
      <c r="A34" s="623"/>
      <c r="B34" s="602"/>
      <c r="C34" s="603"/>
      <c r="D34" s="245">
        <v>25919</v>
      </c>
      <c r="E34" s="246" t="s">
        <v>687</v>
      </c>
      <c r="F34" s="247" t="s">
        <v>688</v>
      </c>
      <c r="G34" s="248"/>
      <c r="H34" s="249">
        <v>232842.45803254933</v>
      </c>
      <c r="I34" s="249">
        <v>0</v>
      </c>
      <c r="J34" s="249">
        <v>0</v>
      </c>
      <c r="K34" s="249">
        <v>0</v>
      </c>
      <c r="L34" s="249">
        <v>0</v>
      </c>
      <c r="M34" s="250">
        <v>232842.45803254933</v>
      </c>
    </row>
    <row r="35" spans="1:13" ht="60" x14ac:dyDescent="0.25">
      <c r="A35" s="623"/>
      <c r="B35" s="602"/>
      <c r="C35" s="603"/>
      <c r="D35" s="48">
        <v>30151</v>
      </c>
      <c r="E35" s="49" t="s">
        <v>689</v>
      </c>
      <c r="F35" s="50" t="s">
        <v>690</v>
      </c>
      <c r="G35" s="51"/>
      <c r="H35" s="52">
        <v>25094.763868088499</v>
      </c>
      <c r="I35" s="52">
        <v>0</v>
      </c>
      <c r="J35" s="52">
        <v>0</v>
      </c>
      <c r="K35" s="52">
        <v>0</v>
      </c>
      <c r="L35" s="52">
        <v>0</v>
      </c>
      <c r="M35" s="53">
        <v>25094.763868088499</v>
      </c>
    </row>
    <row r="36" spans="1:13" ht="30" x14ac:dyDescent="0.25">
      <c r="A36" s="623"/>
      <c r="B36" s="602"/>
      <c r="C36" s="603"/>
      <c r="D36" s="245">
        <v>31458</v>
      </c>
      <c r="E36" s="246" t="s">
        <v>691</v>
      </c>
      <c r="F36" s="247" t="s">
        <v>692</v>
      </c>
      <c r="G36" s="248"/>
      <c r="H36" s="249">
        <v>6639.5434500000001</v>
      </c>
      <c r="I36" s="249">
        <v>0</v>
      </c>
      <c r="J36" s="249">
        <v>0</v>
      </c>
      <c r="K36" s="249">
        <v>0</v>
      </c>
      <c r="L36" s="249">
        <v>0</v>
      </c>
      <c r="M36" s="250">
        <v>6639.5434500000001</v>
      </c>
    </row>
    <row r="37" spans="1:13" ht="30" x14ac:dyDescent="0.25">
      <c r="A37" s="623"/>
      <c r="B37" s="602"/>
      <c r="C37" s="603"/>
      <c r="D37" s="48">
        <v>31514</v>
      </c>
      <c r="E37" s="49" t="s">
        <v>693</v>
      </c>
      <c r="F37" s="50" t="s">
        <v>694</v>
      </c>
      <c r="G37" s="51"/>
      <c r="H37" s="52">
        <v>0</v>
      </c>
      <c r="I37" s="52">
        <v>0</v>
      </c>
      <c r="J37" s="52">
        <v>0</v>
      </c>
      <c r="K37" s="52">
        <v>0</v>
      </c>
      <c r="L37" s="52">
        <v>0</v>
      </c>
      <c r="M37" s="53">
        <v>0</v>
      </c>
    </row>
    <row r="38" spans="1:13" ht="30" x14ac:dyDescent="0.25">
      <c r="A38" s="623"/>
      <c r="B38" s="602"/>
      <c r="C38" s="603"/>
      <c r="D38" s="245">
        <v>31650</v>
      </c>
      <c r="E38" s="246" t="s">
        <v>695</v>
      </c>
      <c r="F38" s="247" t="s">
        <v>696</v>
      </c>
      <c r="G38" s="248"/>
      <c r="H38" s="249">
        <v>0</v>
      </c>
      <c r="I38" s="249">
        <v>0</v>
      </c>
      <c r="J38" s="249">
        <v>0</v>
      </c>
      <c r="K38" s="249">
        <v>0</v>
      </c>
      <c r="L38" s="249">
        <v>0</v>
      </c>
      <c r="M38" s="250">
        <v>0</v>
      </c>
    </row>
    <row r="39" spans="1:13" ht="30" x14ac:dyDescent="0.25">
      <c r="A39" s="623"/>
      <c r="B39" s="602"/>
      <c r="C39" s="603"/>
      <c r="D39" s="48">
        <v>32008</v>
      </c>
      <c r="E39" s="49" t="s">
        <v>697</v>
      </c>
      <c r="F39" s="50" t="s">
        <v>698</v>
      </c>
      <c r="G39" s="51"/>
      <c r="H39" s="52">
        <v>22334.832208750002</v>
      </c>
      <c r="I39" s="52">
        <v>0</v>
      </c>
      <c r="J39" s="52">
        <v>0</v>
      </c>
      <c r="K39" s="52">
        <v>0</v>
      </c>
      <c r="L39" s="52">
        <v>0</v>
      </c>
      <c r="M39" s="53">
        <v>22334.832208750002</v>
      </c>
    </row>
    <row r="40" spans="1:13" ht="60" x14ac:dyDescent="0.25">
      <c r="A40" s="623"/>
      <c r="B40" s="602"/>
      <c r="C40" s="603"/>
      <c r="D40" s="245">
        <v>123516</v>
      </c>
      <c r="E40" s="246" t="s">
        <v>699</v>
      </c>
      <c r="F40" s="247" t="s">
        <v>700</v>
      </c>
      <c r="G40" s="248"/>
      <c r="H40" s="249">
        <v>44104.270778532671</v>
      </c>
      <c r="I40" s="249">
        <v>0</v>
      </c>
      <c r="J40" s="249">
        <v>0</v>
      </c>
      <c r="K40" s="249">
        <v>0</v>
      </c>
      <c r="L40" s="249">
        <v>0</v>
      </c>
      <c r="M40" s="250">
        <v>44104.270778532671</v>
      </c>
    </row>
    <row r="41" spans="1:13" ht="30" x14ac:dyDescent="0.25">
      <c r="A41" s="623"/>
      <c r="B41" s="602"/>
      <c r="C41" s="603"/>
      <c r="D41" s="48">
        <v>123552</v>
      </c>
      <c r="E41" s="49" t="s">
        <v>701</v>
      </c>
      <c r="F41" s="50" t="s">
        <v>702</v>
      </c>
      <c r="G41" s="51"/>
      <c r="H41" s="52">
        <v>0</v>
      </c>
      <c r="I41" s="52">
        <v>0</v>
      </c>
      <c r="J41" s="52">
        <v>0</v>
      </c>
      <c r="K41" s="52">
        <v>0</v>
      </c>
      <c r="L41" s="52">
        <v>0</v>
      </c>
      <c r="M41" s="53">
        <v>0</v>
      </c>
    </row>
    <row r="42" spans="1:13" x14ac:dyDescent="0.25">
      <c r="A42" s="623"/>
      <c r="B42" s="602"/>
      <c r="C42" s="603"/>
      <c r="D42" s="48">
        <v>127164</v>
      </c>
      <c r="E42" s="49" t="s">
        <v>703</v>
      </c>
      <c r="F42" s="50" t="s">
        <v>704</v>
      </c>
      <c r="G42" s="51"/>
      <c r="H42" s="52">
        <v>65849.057149999993</v>
      </c>
      <c r="I42" s="52">
        <v>369999.99999999994</v>
      </c>
      <c r="J42" s="52">
        <v>805000.00000000012</v>
      </c>
      <c r="K42" s="52">
        <v>0</v>
      </c>
      <c r="L42" s="52">
        <v>0</v>
      </c>
      <c r="M42" s="53">
        <v>1240849.05715</v>
      </c>
    </row>
    <row r="43" spans="1:13" x14ac:dyDescent="0.25">
      <c r="A43" s="623"/>
      <c r="B43" s="602"/>
      <c r="C43" s="603"/>
      <c r="D43" s="245">
        <v>127165</v>
      </c>
      <c r="E43" s="246" t="s">
        <v>705</v>
      </c>
      <c r="F43" s="247" t="s">
        <v>704</v>
      </c>
      <c r="G43" s="248"/>
      <c r="H43" s="249">
        <v>0</v>
      </c>
      <c r="I43" s="249">
        <v>1040370</v>
      </c>
      <c r="J43" s="249">
        <v>637500</v>
      </c>
      <c r="K43" s="249">
        <v>0</v>
      </c>
      <c r="L43" s="249">
        <v>0</v>
      </c>
      <c r="M43" s="250">
        <v>1677870</v>
      </c>
    </row>
    <row r="44" spans="1:13" x14ac:dyDescent="0.25">
      <c r="A44" s="623"/>
      <c r="B44" s="602"/>
      <c r="C44" s="231" t="str">
        <f>+C31&amp;" Total"</f>
        <v>5.2.1 Affirmation of Commitments (AoC) Reviews Total</v>
      </c>
      <c r="D44" s="232"/>
      <c r="E44" s="233"/>
      <c r="F44" s="234"/>
      <c r="G44" s="235">
        <v>3.3249999999999997</v>
      </c>
      <c r="H44" s="251">
        <v>653427.4628171596</v>
      </c>
      <c r="I44" s="251">
        <v>1410370</v>
      </c>
      <c r="J44" s="251">
        <v>1442500</v>
      </c>
      <c r="K44" s="251">
        <v>0</v>
      </c>
      <c r="L44" s="251">
        <v>0</v>
      </c>
      <c r="M44" s="252">
        <v>3506297.4628171595</v>
      </c>
    </row>
    <row r="45" spans="1:13" x14ac:dyDescent="0.25">
      <c r="A45" s="623"/>
      <c r="B45" s="602"/>
      <c r="C45" s="603" t="s">
        <v>706</v>
      </c>
      <c r="D45" s="6">
        <v>123665</v>
      </c>
      <c r="E45" s="24" t="s">
        <v>707</v>
      </c>
      <c r="F45" s="25" t="s">
        <v>708</v>
      </c>
      <c r="G45" s="26"/>
      <c r="H45" s="27">
        <v>46821.993849999984</v>
      </c>
      <c r="I45" s="27">
        <v>9952</v>
      </c>
      <c r="J45" s="27">
        <v>0</v>
      </c>
      <c r="K45" s="27">
        <v>0</v>
      </c>
      <c r="L45" s="27">
        <v>0</v>
      </c>
      <c r="M45" s="28">
        <v>56773.993849999984</v>
      </c>
    </row>
    <row r="46" spans="1:13" ht="30" x14ac:dyDescent="0.25">
      <c r="A46" s="623"/>
      <c r="B46" s="602"/>
      <c r="C46" s="603"/>
      <c r="D46" s="245">
        <v>12918</v>
      </c>
      <c r="E46" s="246" t="s">
        <v>709</v>
      </c>
      <c r="F46" s="247" t="s">
        <v>710</v>
      </c>
      <c r="G46" s="248"/>
      <c r="H46" s="249">
        <v>12239.528574999997</v>
      </c>
      <c r="I46" s="249">
        <v>0</v>
      </c>
      <c r="J46" s="249">
        <v>0</v>
      </c>
      <c r="K46" s="249">
        <v>0</v>
      </c>
      <c r="L46" s="249">
        <v>0</v>
      </c>
      <c r="M46" s="250">
        <v>12239.528574999997</v>
      </c>
    </row>
    <row r="47" spans="1:13" ht="45" x14ac:dyDescent="0.25">
      <c r="A47" s="623"/>
      <c r="B47" s="602"/>
      <c r="C47" s="603"/>
      <c r="D47" s="48">
        <v>12920</v>
      </c>
      <c r="E47" s="49" t="s">
        <v>711</v>
      </c>
      <c r="F47" s="50" t="s">
        <v>712</v>
      </c>
      <c r="G47" s="51"/>
      <c r="H47" s="52">
        <v>13882.2565</v>
      </c>
      <c r="I47" s="52">
        <v>0</v>
      </c>
      <c r="J47" s="52">
        <v>0</v>
      </c>
      <c r="K47" s="52">
        <v>0</v>
      </c>
      <c r="L47" s="52">
        <v>0</v>
      </c>
      <c r="M47" s="53">
        <v>13882.2565</v>
      </c>
    </row>
    <row r="48" spans="1:13" ht="45" x14ac:dyDescent="0.25">
      <c r="A48" s="623"/>
      <c r="B48" s="602"/>
      <c r="C48" s="603"/>
      <c r="D48" s="245">
        <v>25918</v>
      </c>
      <c r="E48" s="246" t="s">
        <v>713</v>
      </c>
      <c r="F48" s="247" t="s">
        <v>714</v>
      </c>
      <c r="G48" s="248"/>
      <c r="H48" s="249">
        <v>40929.365750000004</v>
      </c>
      <c r="I48" s="249">
        <v>0</v>
      </c>
      <c r="J48" s="249">
        <v>0</v>
      </c>
      <c r="K48" s="249">
        <v>0</v>
      </c>
      <c r="L48" s="249">
        <v>0</v>
      </c>
      <c r="M48" s="250">
        <v>40929.365750000004</v>
      </c>
    </row>
    <row r="49" spans="1:13" ht="45" x14ac:dyDescent="0.25">
      <c r="A49" s="623"/>
      <c r="B49" s="602"/>
      <c r="C49" s="603"/>
      <c r="D49" s="245">
        <v>26003</v>
      </c>
      <c r="E49" s="246" t="s">
        <v>715</v>
      </c>
      <c r="F49" s="247" t="s">
        <v>716</v>
      </c>
      <c r="G49" s="248"/>
      <c r="H49" s="249">
        <v>75611.865737499989</v>
      </c>
      <c r="I49" s="249">
        <v>0</v>
      </c>
      <c r="J49" s="249">
        <v>0</v>
      </c>
      <c r="K49" s="249">
        <v>0</v>
      </c>
      <c r="L49" s="249">
        <v>0</v>
      </c>
      <c r="M49" s="250">
        <v>75611.865737499989</v>
      </c>
    </row>
    <row r="50" spans="1:13" ht="45" x14ac:dyDescent="0.25">
      <c r="A50" s="623"/>
      <c r="B50" s="602"/>
      <c r="C50" s="603"/>
      <c r="D50" s="48">
        <v>26004</v>
      </c>
      <c r="E50" s="49" t="s">
        <v>717</v>
      </c>
      <c r="F50" s="50" t="s">
        <v>718</v>
      </c>
      <c r="G50" s="51"/>
      <c r="H50" s="52">
        <v>57283.009574999989</v>
      </c>
      <c r="I50" s="52">
        <v>0</v>
      </c>
      <c r="J50" s="52">
        <v>0</v>
      </c>
      <c r="K50" s="52">
        <v>0</v>
      </c>
      <c r="L50" s="52">
        <v>0</v>
      </c>
      <c r="M50" s="53">
        <v>57283.009574999989</v>
      </c>
    </row>
    <row r="51" spans="1:13" x14ac:dyDescent="0.25">
      <c r="A51" s="623"/>
      <c r="B51" s="602"/>
      <c r="C51" s="603"/>
      <c r="D51" s="48">
        <v>31517</v>
      </c>
      <c r="E51" s="49" t="s">
        <v>719</v>
      </c>
      <c r="F51" s="50" t="s">
        <v>720</v>
      </c>
      <c r="G51" s="51"/>
      <c r="H51" s="52">
        <v>38062.5</v>
      </c>
      <c r="I51" s="52">
        <v>0</v>
      </c>
      <c r="J51" s="52">
        <v>0</v>
      </c>
      <c r="K51" s="52">
        <v>0</v>
      </c>
      <c r="L51" s="52">
        <v>0</v>
      </c>
      <c r="M51" s="53">
        <v>38062.5</v>
      </c>
    </row>
    <row r="52" spans="1:13" x14ac:dyDescent="0.25">
      <c r="A52" s="623"/>
      <c r="B52" s="602"/>
      <c r="C52" s="603"/>
      <c r="D52" s="245">
        <v>31523</v>
      </c>
      <c r="E52" s="246" t="s">
        <v>721</v>
      </c>
      <c r="F52" s="247" t="s">
        <v>722</v>
      </c>
      <c r="G52" s="248"/>
      <c r="H52" s="249">
        <v>0</v>
      </c>
      <c r="I52" s="249">
        <v>0</v>
      </c>
      <c r="J52" s="249">
        <v>0</v>
      </c>
      <c r="K52" s="249">
        <v>0</v>
      </c>
      <c r="L52" s="249">
        <v>0</v>
      </c>
      <c r="M52" s="250">
        <v>0</v>
      </c>
    </row>
    <row r="53" spans="1:13" x14ac:dyDescent="0.25">
      <c r="A53" s="623"/>
      <c r="B53" s="602"/>
      <c r="C53" s="231" t="str">
        <f>+C45&amp;" Total"</f>
        <v>5.2.2 Organizational Reviews Total</v>
      </c>
      <c r="D53" s="232"/>
      <c r="E53" s="233"/>
      <c r="F53" s="234"/>
      <c r="G53" s="235">
        <v>2.1</v>
      </c>
      <c r="H53" s="251">
        <v>284830.51998749998</v>
      </c>
      <c r="I53" s="251">
        <v>9952</v>
      </c>
      <c r="J53" s="251">
        <v>0</v>
      </c>
      <c r="K53" s="251">
        <v>0</v>
      </c>
      <c r="L53" s="251">
        <v>0</v>
      </c>
      <c r="M53" s="252">
        <v>294782.51998749998</v>
      </c>
    </row>
    <row r="54" spans="1:13" ht="30" x14ac:dyDescent="0.25">
      <c r="A54" s="623"/>
      <c r="B54" s="602"/>
      <c r="C54" s="497" t="s">
        <v>723</v>
      </c>
      <c r="D54" s="245">
        <v>123286</v>
      </c>
      <c r="E54" s="246" t="s">
        <v>724</v>
      </c>
      <c r="F54" s="247" t="s">
        <v>725</v>
      </c>
      <c r="G54" s="248"/>
      <c r="H54" s="249">
        <v>51123.023787358004</v>
      </c>
      <c r="I54" s="249">
        <v>0</v>
      </c>
      <c r="J54" s="249">
        <v>20000</v>
      </c>
      <c r="K54" s="249">
        <v>0</v>
      </c>
      <c r="L54" s="249">
        <v>0</v>
      </c>
      <c r="M54" s="250">
        <v>71123.023787358004</v>
      </c>
    </row>
    <row r="55" spans="1:13" x14ac:dyDescent="0.25">
      <c r="A55" s="623"/>
      <c r="B55" s="602"/>
      <c r="C55" s="231" t="str">
        <f>+C54&amp;" Total"</f>
        <v>5.2.3 Conflicts of Interest and Organizational Ethics Total</v>
      </c>
      <c r="D55" s="232"/>
      <c r="E55" s="233"/>
      <c r="F55" s="234"/>
      <c r="G55" s="235">
        <v>0.19999999999999998</v>
      </c>
      <c r="H55" s="236">
        <v>51123.023787358004</v>
      </c>
      <c r="I55" s="236">
        <v>0</v>
      </c>
      <c r="J55" s="236">
        <v>20000</v>
      </c>
      <c r="K55" s="236">
        <v>0</v>
      </c>
      <c r="L55" s="236">
        <v>0</v>
      </c>
      <c r="M55" s="236">
        <v>71123.023787358004</v>
      </c>
    </row>
    <row r="56" spans="1:13" ht="90" x14ac:dyDescent="0.25">
      <c r="A56" s="623"/>
      <c r="B56" s="602"/>
      <c r="C56" s="603" t="s">
        <v>726</v>
      </c>
      <c r="D56" s="245">
        <v>26005</v>
      </c>
      <c r="E56" s="246" t="s">
        <v>727</v>
      </c>
      <c r="F56" s="247" t="s">
        <v>728</v>
      </c>
      <c r="G56" s="248"/>
      <c r="H56" s="249">
        <v>755079.94921489002</v>
      </c>
      <c r="I56" s="249">
        <v>405245.93333333329</v>
      </c>
      <c r="J56" s="249">
        <v>637815</v>
      </c>
      <c r="K56" s="249">
        <v>0</v>
      </c>
      <c r="L56" s="249">
        <v>0</v>
      </c>
      <c r="M56" s="250">
        <v>1798140.8825482232</v>
      </c>
    </row>
    <row r="57" spans="1:13" ht="120" x14ac:dyDescent="0.25">
      <c r="A57" s="623"/>
      <c r="B57" s="602"/>
      <c r="C57" s="603"/>
      <c r="D57" s="6">
        <v>27000</v>
      </c>
      <c r="E57" s="24" t="s">
        <v>729</v>
      </c>
      <c r="F57" s="167" t="s">
        <v>730</v>
      </c>
      <c r="G57" s="26"/>
      <c r="H57" s="27">
        <v>1141595.1596000718</v>
      </c>
      <c r="I57" s="27">
        <v>104278</v>
      </c>
      <c r="J57" s="27">
        <v>4435315</v>
      </c>
      <c r="K57" s="27">
        <v>0</v>
      </c>
      <c r="L57" s="27">
        <v>0</v>
      </c>
      <c r="M57" s="28">
        <v>5681188.1596000716</v>
      </c>
    </row>
    <row r="58" spans="1:13" x14ac:dyDescent="0.25">
      <c r="A58" s="623"/>
      <c r="B58" s="602"/>
      <c r="C58" s="603"/>
      <c r="D58" s="245">
        <v>28350</v>
      </c>
      <c r="E58" s="246" t="s">
        <v>731</v>
      </c>
      <c r="F58" s="247" t="s">
        <v>731</v>
      </c>
      <c r="G58" s="248"/>
      <c r="H58" s="249">
        <v>0</v>
      </c>
      <c r="I58" s="249">
        <v>0</v>
      </c>
      <c r="J58" s="249">
        <v>0</v>
      </c>
      <c r="K58" s="249">
        <v>0</v>
      </c>
      <c r="L58" s="249">
        <v>0</v>
      </c>
      <c r="M58" s="250">
        <v>0</v>
      </c>
    </row>
    <row r="59" spans="1:13" ht="180" x14ac:dyDescent="0.25">
      <c r="A59" s="623"/>
      <c r="B59" s="602"/>
      <c r="C59" s="603"/>
      <c r="D59" s="6">
        <v>28351</v>
      </c>
      <c r="E59" s="24" t="s">
        <v>732</v>
      </c>
      <c r="F59" s="167" t="s">
        <v>733</v>
      </c>
      <c r="G59" s="26"/>
      <c r="H59" s="27">
        <v>74898.244667378647</v>
      </c>
      <c r="I59" s="27">
        <v>0</v>
      </c>
      <c r="J59" s="27">
        <v>0</v>
      </c>
      <c r="K59" s="27">
        <v>0</v>
      </c>
      <c r="L59" s="27">
        <v>0</v>
      </c>
      <c r="M59" s="28">
        <v>74898.244667378647</v>
      </c>
    </row>
    <row r="60" spans="1:13" ht="30" x14ac:dyDescent="0.25">
      <c r="A60" s="623"/>
      <c r="B60" s="602"/>
      <c r="C60" s="603"/>
      <c r="D60" s="245">
        <v>28352</v>
      </c>
      <c r="E60" s="246" t="s">
        <v>734</v>
      </c>
      <c r="F60" s="247" t="s">
        <v>735</v>
      </c>
      <c r="G60" s="248"/>
      <c r="H60" s="249">
        <v>480911.72274512012</v>
      </c>
      <c r="I60" s="249">
        <v>0</v>
      </c>
      <c r="J60" s="249">
        <v>0</v>
      </c>
      <c r="K60" s="249">
        <v>0</v>
      </c>
      <c r="L60" s="249">
        <v>0</v>
      </c>
      <c r="M60" s="250">
        <v>480911.72274512012</v>
      </c>
    </row>
    <row r="61" spans="1:13" ht="30" x14ac:dyDescent="0.25">
      <c r="A61" s="623"/>
      <c r="B61" s="602"/>
      <c r="C61" s="603"/>
      <c r="D61" s="6">
        <v>129052</v>
      </c>
      <c r="E61" s="24" t="s">
        <v>736</v>
      </c>
      <c r="F61" s="25" t="s">
        <v>735</v>
      </c>
      <c r="G61" s="26"/>
      <c r="H61" s="27">
        <v>0</v>
      </c>
      <c r="I61" s="27">
        <v>0</v>
      </c>
      <c r="J61" s="27">
        <v>0</v>
      </c>
      <c r="K61" s="27">
        <v>0</v>
      </c>
      <c r="L61" s="27">
        <v>564000</v>
      </c>
      <c r="M61" s="28">
        <v>564000</v>
      </c>
    </row>
    <row r="62" spans="1:13" x14ac:dyDescent="0.25">
      <c r="A62" s="623"/>
      <c r="B62" s="602"/>
      <c r="C62" s="231" t="str">
        <f>+C56&amp;" Total"</f>
        <v>5.2.4 IANA Functions Stewardship Transition &amp; Enhancing ICANN Accountability Total</v>
      </c>
      <c r="D62" s="232"/>
      <c r="E62" s="233"/>
      <c r="F62" s="234"/>
      <c r="G62" s="235">
        <v>9.7949999999999982</v>
      </c>
      <c r="H62" s="236">
        <v>2452485.0762274605</v>
      </c>
      <c r="I62" s="236">
        <v>509523.93333333329</v>
      </c>
      <c r="J62" s="236">
        <v>5073130</v>
      </c>
      <c r="K62" s="236">
        <v>0</v>
      </c>
      <c r="L62" s="236">
        <v>564000</v>
      </c>
      <c r="M62" s="237">
        <v>8599139.0095607936</v>
      </c>
    </row>
    <row r="63" spans="1:13" x14ac:dyDescent="0.25">
      <c r="A63" s="623"/>
      <c r="B63" s="602"/>
      <c r="C63" s="603" t="s">
        <v>737</v>
      </c>
      <c r="D63" s="6">
        <v>123187</v>
      </c>
      <c r="E63" s="49" t="s">
        <v>738</v>
      </c>
      <c r="F63" s="50" t="s">
        <v>739</v>
      </c>
      <c r="G63" s="51"/>
      <c r="H63" s="52">
        <v>0</v>
      </c>
      <c r="I63" s="52">
        <v>0</v>
      </c>
      <c r="J63" s="52">
        <v>0</v>
      </c>
      <c r="K63" s="52">
        <v>0</v>
      </c>
      <c r="L63" s="52">
        <v>0</v>
      </c>
      <c r="M63" s="53">
        <v>0</v>
      </c>
    </row>
    <row r="64" spans="1:13" ht="45" x14ac:dyDescent="0.25">
      <c r="A64" s="623"/>
      <c r="B64" s="602"/>
      <c r="C64" s="603"/>
      <c r="D64" s="245">
        <v>123337</v>
      </c>
      <c r="E64" s="246" t="s">
        <v>740</v>
      </c>
      <c r="F64" s="247" t="s">
        <v>741</v>
      </c>
      <c r="G64" s="248"/>
      <c r="H64" s="249">
        <v>0</v>
      </c>
      <c r="I64" s="249">
        <v>0</v>
      </c>
      <c r="J64" s="249">
        <v>0</v>
      </c>
      <c r="K64" s="249">
        <v>0</v>
      </c>
      <c r="L64" s="249">
        <v>0</v>
      </c>
      <c r="M64" s="250">
        <v>0</v>
      </c>
    </row>
    <row r="65" spans="1:13" ht="45" x14ac:dyDescent="0.25">
      <c r="A65" s="623"/>
      <c r="B65" s="602"/>
      <c r="C65" s="603"/>
      <c r="D65" s="48">
        <v>123347</v>
      </c>
      <c r="E65" s="49" t="s">
        <v>742</v>
      </c>
      <c r="F65" s="50" t="s">
        <v>743</v>
      </c>
      <c r="G65" s="51"/>
      <c r="H65" s="52">
        <v>32333.803448854243</v>
      </c>
      <c r="I65" s="52">
        <v>0</v>
      </c>
      <c r="J65" s="52">
        <v>0</v>
      </c>
      <c r="K65" s="52">
        <v>0</v>
      </c>
      <c r="L65" s="52">
        <v>0</v>
      </c>
      <c r="M65" s="53">
        <v>32333.803448854243</v>
      </c>
    </row>
    <row r="66" spans="1:13" x14ac:dyDescent="0.25">
      <c r="A66" s="623"/>
      <c r="B66" s="602"/>
      <c r="C66" s="603"/>
      <c r="D66" s="245">
        <v>124689</v>
      </c>
      <c r="E66" s="246" t="s">
        <v>744</v>
      </c>
      <c r="F66" s="247" t="s">
        <v>745</v>
      </c>
      <c r="G66" s="248"/>
      <c r="H66" s="249">
        <v>224910</v>
      </c>
      <c r="I66" s="249">
        <v>27361.333333333332</v>
      </c>
      <c r="J66" s="249">
        <v>55200</v>
      </c>
      <c r="K66" s="249">
        <v>54934</v>
      </c>
      <c r="L66" s="249">
        <v>0</v>
      </c>
      <c r="M66" s="250">
        <v>362405.33333333337</v>
      </c>
    </row>
    <row r="67" spans="1:13" x14ac:dyDescent="0.25">
      <c r="A67" s="623"/>
      <c r="B67" s="602"/>
      <c r="C67" s="231" t="str">
        <f>+C63&amp;" Total"</f>
        <v>5.2.5 Accountability and Transparency Mechanisms Total</v>
      </c>
      <c r="D67" s="232"/>
      <c r="E67" s="233"/>
      <c r="F67" s="234"/>
      <c r="G67" s="235">
        <v>1.05</v>
      </c>
      <c r="H67" s="251">
        <v>257243.80344885425</v>
      </c>
      <c r="I67" s="251">
        <v>27361.333333333332</v>
      </c>
      <c r="J67" s="251">
        <v>55200</v>
      </c>
      <c r="K67" s="251">
        <v>54934</v>
      </c>
      <c r="L67" s="251">
        <v>0</v>
      </c>
      <c r="M67" s="252">
        <v>394739.13678218762</v>
      </c>
    </row>
    <row r="68" spans="1:13" x14ac:dyDescent="0.25">
      <c r="A68" s="623"/>
      <c r="B68" s="253" t="str">
        <f>+B31&amp;" Total"</f>
        <v>5.2 Promote ethics, transparency and accountability across the ICANN community Total</v>
      </c>
      <c r="C68" s="254"/>
      <c r="D68" s="254"/>
      <c r="E68" s="255"/>
      <c r="F68" s="256"/>
      <c r="G68" s="257">
        <v>16.47</v>
      </c>
      <c r="H68" s="258">
        <v>3699109.8862683321</v>
      </c>
      <c r="I68" s="258">
        <v>1957207.2666666666</v>
      </c>
      <c r="J68" s="258">
        <v>6590830</v>
      </c>
      <c r="K68" s="258">
        <v>54934</v>
      </c>
      <c r="L68" s="258">
        <v>564000</v>
      </c>
      <c r="M68" s="259">
        <v>12866081.152934998</v>
      </c>
    </row>
    <row r="69" spans="1:13" ht="30" x14ac:dyDescent="0.25">
      <c r="A69" s="623"/>
      <c r="B69" s="621" t="s">
        <v>746</v>
      </c>
      <c r="C69" s="603" t="s">
        <v>747</v>
      </c>
      <c r="D69" s="6">
        <v>124152</v>
      </c>
      <c r="E69" s="24" t="s">
        <v>748</v>
      </c>
      <c r="F69" s="25" t="s">
        <v>749</v>
      </c>
      <c r="G69" s="26"/>
      <c r="H69" s="27">
        <v>26975.421781217148</v>
      </c>
      <c r="I69" s="27">
        <v>0</v>
      </c>
      <c r="J69" s="27">
        <v>56020</v>
      </c>
      <c r="K69" s="27">
        <v>0</v>
      </c>
      <c r="L69" s="27">
        <v>0</v>
      </c>
      <c r="M69" s="28">
        <v>82995.421781217156</v>
      </c>
    </row>
    <row r="70" spans="1:13" x14ac:dyDescent="0.25">
      <c r="A70" s="623"/>
      <c r="B70" s="621"/>
      <c r="C70" s="603"/>
      <c r="D70" s="48">
        <v>124156</v>
      </c>
      <c r="E70" s="49" t="s">
        <v>750</v>
      </c>
      <c r="F70" s="50" t="s">
        <v>751</v>
      </c>
      <c r="G70" s="51"/>
      <c r="H70" s="52">
        <v>26975.421781217148</v>
      </c>
      <c r="I70" s="52">
        <v>0</v>
      </c>
      <c r="J70" s="52">
        <v>0</v>
      </c>
      <c r="K70" s="52">
        <v>0</v>
      </c>
      <c r="L70" s="52">
        <v>0</v>
      </c>
      <c r="M70" s="53">
        <v>26975.421781217148</v>
      </c>
    </row>
    <row r="71" spans="1:13" ht="45" x14ac:dyDescent="0.25">
      <c r="A71" s="623"/>
      <c r="B71" s="621"/>
      <c r="C71" s="603"/>
      <c r="D71" s="245">
        <v>124159</v>
      </c>
      <c r="E71" s="246" t="s">
        <v>752</v>
      </c>
      <c r="F71" s="247" t="s">
        <v>753</v>
      </c>
      <c r="G71" s="248"/>
      <c r="H71" s="249">
        <v>214522.88565130942</v>
      </c>
      <c r="I71" s="249">
        <v>8375</v>
      </c>
      <c r="J71" s="249">
        <v>85988</v>
      </c>
      <c r="K71" s="249">
        <v>0</v>
      </c>
      <c r="L71" s="249">
        <v>0</v>
      </c>
      <c r="M71" s="250">
        <v>308885.88565130939</v>
      </c>
    </row>
    <row r="72" spans="1:13" x14ac:dyDescent="0.25">
      <c r="A72" s="623"/>
      <c r="B72" s="621"/>
      <c r="C72" s="231" t="str">
        <f>+C69&amp;" Total"</f>
        <v>5.3.1 Development and Public Responsibility Tools Total</v>
      </c>
      <c r="D72" s="232"/>
      <c r="E72" s="233"/>
      <c r="F72" s="234"/>
      <c r="G72" s="235">
        <v>1.7</v>
      </c>
      <c r="H72" s="236">
        <v>268473.7292137437</v>
      </c>
      <c r="I72" s="236">
        <v>8375</v>
      </c>
      <c r="J72" s="236">
        <v>142008</v>
      </c>
      <c r="K72" s="236">
        <v>0</v>
      </c>
      <c r="L72" s="236">
        <v>0</v>
      </c>
      <c r="M72" s="237">
        <v>418856.7292137437</v>
      </c>
    </row>
    <row r="73" spans="1:13" x14ac:dyDescent="0.25">
      <c r="A73" s="623"/>
      <c r="B73" s="621"/>
      <c r="C73" s="603" t="s">
        <v>754</v>
      </c>
      <c r="D73" s="6">
        <v>124153</v>
      </c>
      <c r="E73" s="24" t="s">
        <v>755</v>
      </c>
      <c r="F73" s="25" t="s">
        <v>756</v>
      </c>
      <c r="G73" s="26"/>
      <c r="H73" s="27">
        <v>105195.92810080685</v>
      </c>
      <c r="I73" s="27">
        <v>38500</v>
      </c>
      <c r="J73" s="27">
        <v>83000</v>
      </c>
      <c r="K73" s="27">
        <v>8000</v>
      </c>
      <c r="L73" s="27">
        <v>0</v>
      </c>
      <c r="M73" s="28">
        <v>234695.92810080684</v>
      </c>
    </row>
    <row r="74" spans="1:13" ht="30" x14ac:dyDescent="0.25">
      <c r="A74" s="623"/>
      <c r="B74" s="621"/>
      <c r="C74" s="603"/>
      <c r="D74" s="245">
        <v>124154</v>
      </c>
      <c r="E74" s="246" t="s">
        <v>757</v>
      </c>
      <c r="F74" s="247" t="s">
        <v>758</v>
      </c>
      <c r="G74" s="248"/>
      <c r="H74" s="249">
        <v>40123.558553440023</v>
      </c>
      <c r="I74" s="249">
        <v>5000</v>
      </c>
      <c r="J74" s="249">
        <v>3900</v>
      </c>
      <c r="K74" s="249">
        <v>3900</v>
      </c>
      <c r="L74" s="249">
        <v>0</v>
      </c>
      <c r="M74" s="250">
        <v>52923.558553440023</v>
      </c>
    </row>
    <row r="75" spans="1:13" ht="30" x14ac:dyDescent="0.25">
      <c r="A75" s="623"/>
      <c r="B75" s="621"/>
      <c r="C75" s="603"/>
      <c r="D75" s="6">
        <v>124160</v>
      </c>
      <c r="E75" s="24" t="s">
        <v>759</v>
      </c>
      <c r="F75" s="25" t="s">
        <v>760</v>
      </c>
      <c r="G75" s="26"/>
      <c r="H75" s="27">
        <v>220577.33384310943</v>
      </c>
      <c r="I75" s="27">
        <v>156500</v>
      </c>
      <c r="J75" s="27">
        <v>10000</v>
      </c>
      <c r="K75" s="27">
        <v>11300</v>
      </c>
      <c r="L75" s="27">
        <v>0</v>
      </c>
      <c r="M75" s="28">
        <v>398377.33384310943</v>
      </c>
    </row>
    <row r="76" spans="1:13" ht="30" x14ac:dyDescent="0.25">
      <c r="A76" s="623"/>
      <c r="B76" s="621"/>
      <c r="C76" s="603"/>
      <c r="D76" s="245">
        <v>124162</v>
      </c>
      <c r="E76" s="246" t="s">
        <v>761</v>
      </c>
      <c r="F76" s="247" t="s">
        <v>762</v>
      </c>
      <c r="G76" s="248"/>
      <c r="H76" s="249">
        <v>15666.516179999999</v>
      </c>
      <c r="I76" s="249">
        <v>13002</v>
      </c>
      <c r="J76" s="249">
        <v>121080</v>
      </c>
      <c r="K76" s="249">
        <v>0</v>
      </c>
      <c r="L76" s="249">
        <v>0</v>
      </c>
      <c r="M76" s="250">
        <v>149748.51618000001</v>
      </c>
    </row>
    <row r="77" spans="1:13" x14ac:dyDescent="0.25">
      <c r="A77" s="623"/>
      <c r="B77" s="621"/>
      <c r="C77" s="603"/>
      <c r="D77" s="6">
        <v>124167</v>
      </c>
      <c r="E77" s="24" t="s">
        <v>763</v>
      </c>
      <c r="F77" s="25" t="s">
        <v>764</v>
      </c>
      <c r="G77" s="26"/>
      <c r="H77" s="27">
        <v>92112.131853333325</v>
      </c>
      <c r="I77" s="27">
        <v>0</v>
      </c>
      <c r="J77" s="27">
        <v>0</v>
      </c>
      <c r="K77" s="27">
        <v>21340</v>
      </c>
      <c r="L77" s="27">
        <v>0</v>
      </c>
      <c r="M77" s="28">
        <v>113452.13185333333</v>
      </c>
    </row>
    <row r="78" spans="1:13" x14ac:dyDescent="0.25">
      <c r="A78" s="623"/>
      <c r="B78" s="621"/>
      <c r="C78" s="603"/>
      <c r="D78" s="245">
        <v>124619</v>
      </c>
      <c r="E78" s="246" t="s">
        <v>765</v>
      </c>
      <c r="F78" s="247" t="s">
        <v>766</v>
      </c>
      <c r="G78" s="248"/>
      <c r="H78" s="249">
        <v>37833.220382857151</v>
      </c>
      <c r="I78" s="249">
        <v>41407.644560601111</v>
      </c>
      <c r="J78" s="249">
        <v>32000</v>
      </c>
      <c r="K78" s="249">
        <v>1000</v>
      </c>
      <c r="L78" s="249">
        <v>0</v>
      </c>
      <c r="M78" s="250">
        <v>112240.86494345826</v>
      </c>
    </row>
    <row r="79" spans="1:13" x14ac:dyDescent="0.25">
      <c r="A79" s="623"/>
      <c r="B79" s="621"/>
      <c r="C79" s="231" t="str">
        <f>+C73&amp;" Total"</f>
        <v>5.3.2 Development and Public Responsibility Programs Total</v>
      </c>
      <c r="D79" s="232"/>
      <c r="E79" s="233"/>
      <c r="F79" s="234"/>
      <c r="G79" s="235">
        <v>3.5</v>
      </c>
      <c r="H79" s="251">
        <v>511508.68891354674</v>
      </c>
      <c r="I79" s="251">
        <v>254409.6445606011</v>
      </c>
      <c r="J79" s="251">
        <v>249980</v>
      </c>
      <c r="K79" s="251">
        <v>45540</v>
      </c>
      <c r="L79" s="251">
        <v>0</v>
      </c>
      <c r="M79" s="252">
        <v>1061438.3334741481</v>
      </c>
    </row>
    <row r="80" spans="1:13" x14ac:dyDescent="0.25">
      <c r="A80" s="623"/>
      <c r="B80" s="621"/>
      <c r="C80" s="603" t="s">
        <v>767</v>
      </c>
      <c r="D80" s="6">
        <v>124155</v>
      </c>
      <c r="E80" s="24" t="s">
        <v>768</v>
      </c>
      <c r="F80" s="25" t="s">
        <v>769</v>
      </c>
      <c r="G80" s="26"/>
      <c r="H80" s="27">
        <v>53950.843562434296</v>
      </c>
      <c r="I80" s="27">
        <v>0</v>
      </c>
      <c r="J80" s="27">
        <v>0</v>
      </c>
      <c r="K80" s="27">
        <v>0</v>
      </c>
      <c r="L80" s="27">
        <v>0</v>
      </c>
      <c r="M80" s="28">
        <v>53950.843562434296</v>
      </c>
    </row>
    <row r="81" spans="1:13" x14ac:dyDescent="0.25">
      <c r="A81" s="623"/>
      <c r="B81" s="621"/>
      <c r="C81" s="603"/>
      <c r="D81" s="245">
        <v>124157</v>
      </c>
      <c r="E81" s="246" t="s">
        <v>770</v>
      </c>
      <c r="F81" s="247" t="s">
        <v>771</v>
      </c>
      <c r="G81" s="248"/>
      <c r="H81" s="249">
        <v>180952.22142857144</v>
      </c>
      <c r="I81" s="249">
        <v>216400</v>
      </c>
      <c r="J81" s="249">
        <v>504000</v>
      </c>
      <c r="K81" s="249">
        <v>215300</v>
      </c>
      <c r="L81" s="249">
        <v>0</v>
      </c>
      <c r="M81" s="250">
        <v>1116652.2214285715</v>
      </c>
    </row>
    <row r="82" spans="1:13" ht="30" x14ac:dyDescent="0.25">
      <c r="A82" s="623"/>
      <c r="B82" s="621"/>
      <c r="C82" s="603"/>
      <c r="D82" s="245">
        <v>124161</v>
      </c>
      <c r="E82" s="246" t="s">
        <v>772</v>
      </c>
      <c r="F82" s="247" t="s">
        <v>773</v>
      </c>
      <c r="G82" s="248"/>
      <c r="H82" s="249">
        <v>37492.875</v>
      </c>
      <c r="I82" s="249">
        <v>0</v>
      </c>
      <c r="J82" s="249">
        <v>0</v>
      </c>
      <c r="K82" s="249">
        <v>0</v>
      </c>
      <c r="L82" s="249">
        <v>0</v>
      </c>
      <c r="M82" s="250">
        <v>37492.875</v>
      </c>
    </row>
    <row r="83" spans="1:13" ht="30" x14ac:dyDescent="0.25">
      <c r="A83" s="623"/>
      <c r="B83" s="621"/>
      <c r="C83" s="603"/>
      <c r="D83" s="6">
        <v>124164</v>
      </c>
      <c r="E83" s="24" t="s">
        <v>774</v>
      </c>
      <c r="F83" s="25" t="s">
        <v>775</v>
      </c>
      <c r="G83" s="26"/>
      <c r="H83" s="27">
        <v>75320.112608571435</v>
      </c>
      <c r="I83" s="27">
        <v>95229.565501470119</v>
      </c>
      <c r="J83" s="27">
        <v>0</v>
      </c>
      <c r="K83" s="27">
        <v>0</v>
      </c>
      <c r="L83" s="27">
        <v>0</v>
      </c>
      <c r="M83" s="28">
        <v>170549.67811004154</v>
      </c>
    </row>
    <row r="84" spans="1:13" x14ac:dyDescent="0.25">
      <c r="A84" s="623"/>
      <c r="B84" s="621"/>
      <c r="C84" s="231" t="str">
        <f>+C80&amp;" Total"</f>
        <v>5.3.3 Development and Public Responsibility Collaborations Total</v>
      </c>
      <c r="D84" s="232"/>
      <c r="E84" s="233"/>
      <c r="F84" s="234"/>
      <c r="G84" s="235">
        <v>1.7499999999999996</v>
      </c>
      <c r="H84" s="236">
        <v>347716.05259957717</v>
      </c>
      <c r="I84" s="236">
        <v>311629.56550147012</v>
      </c>
      <c r="J84" s="236">
        <v>504000</v>
      </c>
      <c r="K84" s="236">
        <v>215300</v>
      </c>
      <c r="L84" s="236">
        <v>0</v>
      </c>
      <c r="M84" s="237">
        <v>1378645.6181010474</v>
      </c>
    </row>
    <row r="85" spans="1:13" ht="30" x14ac:dyDescent="0.25">
      <c r="A85" s="623"/>
      <c r="B85" s="621"/>
      <c r="C85" s="603" t="s">
        <v>776</v>
      </c>
      <c r="D85" s="245">
        <v>124151</v>
      </c>
      <c r="E85" s="246" t="s">
        <v>777</v>
      </c>
      <c r="F85" s="247" t="s">
        <v>778</v>
      </c>
      <c r="G85" s="248"/>
      <c r="H85" s="249">
        <v>20061.779276720012</v>
      </c>
      <c r="I85" s="249">
        <v>209948.87291734727</v>
      </c>
      <c r="J85" s="249">
        <v>500</v>
      </c>
      <c r="K85" s="249">
        <v>500</v>
      </c>
      <c r="L85" s="249">
        <v>0</v>
      </c>
      <c r="M85" s="250">
        <v>231010.65219406728</v>
      </c>
    </row>
    <row r="86" spans="1:13" ht="30" x14ac:dyDescent="0.25">
      <c r="A86" s="623"/>
      <c r="B86" s="621"/>
      <c r="C86" s="603"/>
      <c r="D86" s="48">
        <v>124158</v>
      </c>
      <c r="E86" s="49" t="s">
        <v>779</v>
      </c>
      <c r="F86" s="50" t="s">
        <v>780</v>
      </c>
      <c r="G86" s="51"/>
      <c r="H86" s="52">
        <v>37492.875</v>
      </c>
      <c r="I86" s="52">
        <v>0</v>
      </c>
      <c r="J86" s="52">
        <v>0</v>
      </c>
      <c r="K86" s="52">
        <v>0</v>
      </c>
      <c r="L86" s="52">
        <v>0</v>
      </c>
      <c r="M86" s="53">
        <v>37492.875</v>
      </c>
    </row>
    <row r="87" spans="1:13" x14ac:dyDescent="0.25">
      <c r="A87" s="623"/>
      <c r="B87" s="621"/>
      <c r="C87" s="603"/>
      <c r="D87" s="245">
        <v>124163</v>
      </c>
      <c r="E87" s="246" t="s">
        <v>781</v>
      </c>
      <c r="F87" s="247" t="s">
        <v>782</v>
      </c>
      <c r="G87" s="248"/>
      <c r="H87" s="249">
        <v>32611.048322857143</v>
      </c>
      <c r="I87" s="249">
        <v>84000</v>
      </c>
      <c r="J87" s="249">
        <v>15000</v>
      </c>
      <c r="K87" s="249">
        <v>5300</v>
      </c>
      <c r="L87" s="249">
        <v>0</v>
      </c>
      <c r="M87" s="250">
        <v>136911.04832285712</v>
      </c>
    </row>
    <row r="88" spans="1:13" ht="30" x14ac:dyDescent="0.25">
      <c r="A88" s="623"/>
      <c r="B88" s="621"/>
      <c r="C88" s="603"/>
      <c r="D88" s="48">
        <v>124165</v>
      </c>
      <c r="E88" s="49" t="s">
        <v>783</v>
      </c>
      <c r="F88" s="50" t="s">
        <v>784</v>
      </c>
      <c r="G88" s="51"/>
      <c r="H88" s="52">
        <v>41431.048322857139</v>
      </c>
      <c r="I88" s="52">
        <v>190827.40934335184</v>
      </c>
      <c r="J88" s="52">
        <v>0</v>
      </c>
      <c r="K88" s="52">
        <v>0</v>
      </c>
      <c r="L88" s="52">
        <v>0</v>
      </c>
      <c r="M88" s="53">
        <v>232258.45766620897</v>
      </c>
    </row>
    <row r="89" spans="1:13" ht="30" x14ac:dyDescent="0.25">
      <c r="A89" s="623"/>
      <c r="B89" s="621"/>
      <c r="C89" s="603"/>
      <c r="D89" s="245">
        <v>124166</v>
      </c>
      <c r="E89" s="246" t="s">
        <v>785</v>
      </c>
      <c r="F89" s="247" t="s">
        <v>784</v>
      </c>
      <c r="G89" s="248"/>
      <c r="H89" s="249">
        <v>36208.876262857142</v>
      </c>
      <c r="I89" s="249">
        <v>0</v>
      </c>
      <c r="J89" s="249">
        <v>20000</v>
      </c>
      <c r="K89" s="249">
        <v>0</v>
      </c>
      <c r="L89" s="249">
        <v>0</v>
      </c>
      <c r="M89" s="250">
        <v>56208.876262857142</v>
      </c>
    </row>
    <row r="90" spans="1:13" x14ac:dyDescent="0.25">
      <c r="A90" s="623"/>
      <c r="B90" s="621"/>
      <c r="C90" s="231" t="str">
        <f>+C85&amp;" Total"</f>
        <v>5.3.4 Development and Public Responsibility New Program Development Total</v>
      </c>
      <c r="D90" s="232"/>
      <c r="E90" s="233"/>
      <c r="F90" s="234"/>
      <c r="G90" s="235">
        <v>1.0499999999999998</v>
      </c>
      <c r="H90" s="236">
        <v>167805.62718529144</v>
      </c>
      <c r="I90" s="236">
        <v>484776.28226069908</v>
      </c>
      <c r="J90" s="236">
        <v>35500</v>
      </c>
      <c r="K90" s="236">
        <v>5800</v>
      </c>
      <c r="L90" s="236">
        <v>0</v>
      </c>
      <c r="M90" s="237">
        <v>693881.90944599046</v>
      </c>
    </row>
    <row r="91" spans="1:13" x14ac:dyDescent="0.25">
      <c r="A91" s="623"/>
      <c r="B91" s="604" t="str">
        <f>+B69&amp;" Total"</f>
        <v>5.3 Empower current and new stakeholders to fully participate in ICANN activities Total</v>
      </c>
      <c r="C91" s="605"/>
      <c r="D91" s="605"/>
      <c r="E91" s="605"/>
      <c r="F91" s="260"/>
      <c r="G91" s="257">
        <v>7.9999999999999991</v>
      </c>
      <c r="H91" s="258">
        <v>1295504.097912159</v>
      </c>
      <c r="I91" s="258">
        <v>1059190.4923227704</v>
      </c>
      <c r="J91" s="258">
        <v>931488</v>
      </c>
      <c r="K91" s="258">
        <v>266640</v>
      </c>
      <c r="L91" s="258">
        <v>0</v>
      </c>
      <c r="M91" s="259">
        <v>3552822.5902349297</v>
      </c>
    </row>
    <row r="92" spans="1:13" ht="15.75" thickBot="1" x14ac:dyDescent="0.3">
      <c r="A92" s="261" t="s">
        <v>786</v>
      </c>
      <c r="B92" s="262"/>
      <c r="C92" s="263"/>
      <c r="D92" s="264"/>
      <c r="E92" s="263"/>
      <c r="F92" s="265"/>
      <c r="G92" s="266">
        <v>45.449999999999996</v>
      </c>
      <c r="H92" s="267">
        <v>9741889.1824958045</v>
      </c>
      <c r="I92" s="267">
        <v>4607506.7589894366</v>
      </c>
      <c r="J92" s="267">
        <v>11232563.960000001</v>
      </c>
      <c r="K92" s="267">
        <v>469758.83999999997</v>
      </c>
      <c r="L92" s="267">
        <v>564000</v>
      </c>
      <c r="M92" s="268">
        <v>26615718.741485238</v>
      </c>
    </row>
    <row r="93" spans="1:13" x14ac:dyDescent="0.25">
      <c r="A93" s="501"/>
      <c r="B93" s="501"/>
      <c r="C93" s="502"/>
      <c r="D93" s="163"/>
      <c r="E93" s="164"/>
      <c r="F93" s="503"/>
      <c r="G93" s="504"/>
      <c r="H93" s="505"/>
      <c r="I93" s="505"/>
      <c r="J93" s="505"/>
      <c r="K93" s="505"/>
      <c r="L93" s="505"/>
      <c r="M93" s="505"/>
    </row>
    <row r="94" spans="1:13" x14ac:dyDescent="0.25">
      <c r="A94" s="5" t="s">
        <v>803</v>
      </c>
      <c r="B94" s="5"/>
      <c r="C94" s="2"/>
      <c r="D94" s="6"/>
      <c r="E94" s="7"/>
      <c r="F94" s="8"/>
      <c r="G94" s="9"/>
      <c r="H94" s="311"/>
      <c r="I94" s="311"/>
      <c r="J94" s="311"/>
      <c r="K94" s="311"/>
      <c r="L94" s="311"/>
      <c r="M94" s="311"/>
    </row>
    <row r="95" spans="1:13" x14ac:dyDescent="0.25">
      <c r="A95" s="5" t="s">
        <v>804</v>
      </c>
      <c r="B95" s="5"/>
      <c r="C95" s="2"/>
      <c r="D95" s="6"/>
      <c r="E95" s="7"/>
      <c r="F95" s="8"/>
    </row>
    <row r="96" spans="1:13" x14ac:dyDescent="0.25">
      <c r="A96" s="5"/>
      <c r="B96" s="5"/>
      <c r="C96" s="2"/>
      <c r="D96" s="6"/>
      <c r="E96" s="7"/>
      <c r="G96" s="312"/>
      <c r="H96" s="4"/>
      <c r="I96" s="4"/>
      <c r="J96" s="4"/>
      <c r="K96" s="4"/>
      <c r="L96" s="4"/>
      <c r="M96" s="313"/>
    </row>
  </sheetData>
  <mergeCells count="16">
    <mergeCell ref="A5:A91"/>
    <mergeCell ref="B5:B29"/>
    <mergeCell ref="C5:C9"/>
    <mergeCell ref="C13:C17"/>
    <mergeCell ref="C19:C28"/>
    <mergeCell ref="B31:B67"/>
    <mergeCell ref="C31:C43"/>
    <mergeCell ref="B91:E91"/>
    <mergeCell ref="C45:C52"/>
    <mergeCell ref="C56:C61"/>
    <mergeCell ref="C63:C66"/>
    <mergeCell ref="B69:B90"/>
    <mergeCell ref="C69:C71"/>
    <mergeCell ref="C73:C78"/>
    <mergeCell ref="C80:C83"/>
    <mergeCell ref="C85:C89"/>
  </mergeCells>
  <pageMargins left="0.7" right="0.7" top="0.75" bottom="0.75" header="0.3" footer="0.3"/>
  <pageSetup scale="39"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Publish - Port .xls</vt:lpstr>
      <vt:lpstr>By Project All</vt:lpstr>
      <vt:lpstr>By Project Obj 1 </vt:lpstr>
      <vt:lpstr>By Project Obj 2 </vt:lpstr>
      <vt:lpstr>By Project Obj 3 </vt:lpstr>
      <vt:lpstr>By Project Obj 4 </vt:lpstr>
      <vt:lpstr>By Project Obj 5</vt:lpstr>
      <vt:lpstr>'By Project Obj 2 '!Print_Area</vt:lpstr>
      <vt:lpstr>'By Project All'!Print_Titles</vt:lpstr>
      <vt:lpstr>'By Project Obj 1 '!Print_Titles</vt:lpstr>
      <vt:lpstr>'By Project Obj 2 '!Print_Titles</vt:lpstr>
      <vt:lpstr>'By Project Obj 3 '!Print_Titles</vt:lpstr>
      <vt:lpstr>'By Project Obj 4 '!Print_Titles</vt:lpstr>
      <vt:lpstr>'By Project Obj 5'!Print_Titles</vt:lpstr>
      <vt:lpstr>'Publish - Port .xls'!Print_Titles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S. Presley</dc:creator>
  <cp:lastModifiedBy>Vick B.</cp:lastModifiedBy>
  <cp:lastPrinted>2016-06-20T20:47:28Z</cp:lastPrinted>
  <dcterms:created xsi:type="dcterms:W3CDTF">2016-06-13T23:12:38Z</dcterms:created>
  <dcterms:modified xsi:type="dcterms:W3CDTF">2016-06-20T20:55:31Z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