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32.65.12\Finance\FP&amp;A\FY17\FY17 Operating Plan and Budget\Budget Templates\Round 2 - To be Adopted\"/>
    </mc:Choice>
  </mc:AlternateContent>
  <bookViews>
    <workbookView xWindow="0" yWindow="0" windowWidth="28800" windowHeight="13335" tabRatio="712"/>
  </bookViews>
  <sheets>
    <sheet name="Publish - Port .xls" sheetId="2" r:id="rId1"/>
    <sheet name="By Project All" sheetId="8" r:id="rId2"/>
    <sheet name="By Project Obj 1 " sheetId="3" r:id="rId3"/>
    <sheet name="By Project Obj 2 " sheetId="4" r:id="rId4"/>
    <sheet name="By Project Obj 3 " sheetId="5" r:id="rId5"/>
    <sheet name="By Project Obj 4 " sheetId="6" r:id="rId6"/>
    <sheet name="By Project Obj 5" sheetId="7" r:id="rId7"/>
  </sheets>
  <definedNames>
    <definedName name="_xlnm._FilterDatabase" localSheetId="0" hidden="1">'Publish - Port .xls'!$A$4:$C$4</definedName>
    <definedName name="HTML_OS" hidden="1">0</definedName>
    <definedName name="HTML_PathFile" hidden="1">"W:\MSOFFICE\isq1rel2.htm"</definedName>
    <definedName name="HTML_Title" hidden="1">""</definedName>
    <definedName name="IQ_AE_BR" hidden="1">"c10"</definedName>
    <definedName name="IQ_AP_BR" hidden="1">"c34"</definedName>
    <definedName name="IQ_AR_BR" hidden="1">"c41"</definedName>
    <definedName name="IQ_ASSET_WRITEDOWN_BR" hidden="1">"c50"</definedName>
    <definedName name="IQ_ASSET_WRITEDOWN_CF_BR" hidden="1">"c53"</definedName>
    <definedName name="IQ_CAPEX_BR" hidden="1">"c111"</definedName>
    <definedName name="IQ_CH" hidden="1">110000</definedName>
    <definedName name="IQ_CHANGE_AP_BR" hidden="1">"c135"</definedName>
    <definedName name="IQ_CHANGE_AR_BR" hidden="1">"c142"</definedName>
    <definedName name="IQ_CHANGE_OTHER_WORK_CAP_BR" hidden="1">"c154"</definedName>
    <definedName name="IQ_COMMERCIAL_DOM" hidden="1">"c177"</definedName>
    <definedName name="IQ_COMMERCIAL_MORT" hidden="1">"c179"</definedName>
    <definedName name="IQ_COMMON_APIC_BR" hidden="1">"c185"</definedName>
    <definedName name="IQ_COMMON_ISSUED_BR" hidden="1">"c199"</definedName>
    <definedName name="IQ_COMMON_REP_BR" hidden="1">"c208"</definedName>
    <definedName name="IQ_CONV_RATE" hidden="1">"c2192"</definedName>
    <definedName name="IQ_CQ" hidden="1">5000</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NTM" hidden="1">700000</definedName>
    <definedName name="IQ_EBT_BR" hidden="1">"c378"</definedName>
    <definedName name="IQ_EBT_EXCL_BR" hidden="1">"c381"</definedName>
    <definedName name="IQ_EXTRA_ACC_ITEMS_BR" hidden="1">"c412"</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W_AMORT_BR" hidden="1">"c532"</definedName>
    <definedName name="IQ_GW_INTAN_AMORT_BR" hidden="1">"c1470"</definedName>
    <definedName name="IQ_GW_INTAN_AMORT_CF_BR" hidden="1">"c1473"</definedName>
    <definedName name="IQ_INC_EQUITY_BR" hidden="1">"c550"</definedName>
    <definedName name="IQ_INS_SETTLE_BR" hidden="1">"c572"</definedName>
    <definedName name="IQ_INT_EXP_BR" hidden="1">"c586"</definedName>
    <definedName name="IQ_INT_INC_BR" hidden="1">"c593"</definedName>
    <definedName name="IQ_INVEST_LOANS_CF_BR" hidden="1">"c630"</definedName>
    <definedName name="IQ_INVEST_SECURITY_CF_BR" hidden="1">"c639"</definedName>
    <definedName name="IQ_LATESTK" hidden="1">1000</definedName>
    <definedName name="IQ_LATESTQ" hidden="1">500</definedName>
    <definedName name="IQ_LEGAL_SETTLE_BR" hidden="1">"c649"</definedName>
    <definedName name="IQ_LOANS_CF_BR" hidden="1">"c661"</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MONTH" hidden="1">120000</definedName>
    <definedName name="IQ_MERGER_BR" hidden="1">"c715"</definedName>
    <definedName name="IQ_MERGER_RESTRUCTURE_BR" hidden="1">"c721"</definedName>
    <definedName name="IQ_MINORITY_INTEREST_BR" hidden="1">"c729"</definedName>
    <definedName name="IQ_MONTH" hidden="1">15000</definedName>
    <definedName name="IQ_MTD" hidden="1">800000</definedName>
    <definedName name="IQ_NAMES_REVISION_DATE_" hidden="1">41171.0443865741</definedName>
    <definedName name="IQ_NAV_ACT_OR_EST" hidden="1">"c2225"</definedName>
    <definedName name="IQ_NET_DEBT_ISSUED_BR" hidden="1">"c753"</definedName>
    <definedName name="IQ_NET_INT_INC_BR" hidden="1">"c765"</definedName>
    <definedName name="IQ_NTM" hidden="1">6000</definedName>
    <definedName name="IQ_OPER_INC_BR" hidden="1">"c850"</definedName>
    <definedName name="IQ_OTHER_ASSETS_BR" hidden="1">"c862"</definedName>
    <definedName name="IQ_OTHER_CA_SUPPL_BR" hidden="1">"c871"</definedName>
    <definedName name="IQ_OTHER_CL_SUPPL_BR" hidden="1">"c880"</definedName>
    <definedName name="IQ_OTHER_EQUITY_BR" hidden="1">"c888"</definedName>
    <definedName name="IQ_OTHER_FINANCE_ACT_BR" hidden="1">"c895"</definedName>
    <definedName name="IQ_OTHER_FINANCE_ACT_SUPPL_BR" hidden="1">"c901"</definedName>
    <definedName name="IQ_OTHER_INTAN_BR" hidden="1">"c909"</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T_ASSETS_BR" hidden="1">"c948"</definedName>
    <definedName name="IQ_OTHER_NON_OPER_EXP_BR" hidden="1">"c957"</definedName>
    <definedName name="IQ_OTHER_NON_OPER_EXP_SUPPL_BR" hidden="1">"c962"</definedName>
    <definedName name="IQ_OTHER_OPER_ACT_BR" hidden="1">"c985"</definedName>
    <definedName name="IQ_OTHER_OPER_BR" hidden="1">"c990"</definedName>
    <definedName name="IQ_OTHER_OPER_SUPPL_BR" hidden="1">"c994"</definedName>
    <definedName name="IQ_OTHER_OPER_TOT_BR" hidden="1">"c1000"</definedName>
    <definedName name="IQ_OTHER_REV_BR" hidden="1">"c1011"</definedName>
    <definedName name="IQ_OTHER_REV_SUPPL_BR" hidden="1">"c1016"</definedName>
    <definedName name="IQ_OTHER_UNUSUAL_BR" hidden="1">"c1561"</definedName>
    <definedName name="IQ_OTHER_UNUSUAL_SUPPL_BR" hidden="1">"c1496"</definedName>
    <definedName name="IQ_PC_WRITTEN" hidden="1">"c1027"</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REF_ISSUED_BR" hidden="1">"c1047"</definedName>
    <definedName name="IQ_PREF_OTHER_BR" hidden="1">"c1055"</definedName>
    <definedName name="IQ_PREF_REP_BR" hidden="1">"c1062"</definedName>
    <definedName name="IQ_QTD" hidden="1">750000</definedName>
    <definedName name="IQ_RESIDENTIAL_LOANS" hidden="1">"c1102"</definedName>
    <definedName name="IQ_RESTRUCTURE_BR" hidden="1">"c1106"</definedName>
    <definedName name="IQ_RETURN_ASSETS_BROK" hidden="1">"c1115"</definedName>
    <definedName name="IQ_RETURN_EQUITY_BROK" hidden="1">"c1120"</definedName>
    <definedName name="IQ_SALE_INTAN_CF_BR" hidden="1">"c1133"</definedName>
    <definedName name="IQ_SALE_PPE_CF_BR" hidden="1">"c1139"</definedName>
    <definedName name="IQ_SALE_REAL_ESTATE_CF_BR" hidden="1">"c1145"</definedName>
    <definedName name="IQ_SHAREOUTSTANDING" hidden="1">"c1347"</definedName>
    <definedName name="IQ_SPECIAL_DIV_CF_BR" hidden="1">"c1171"</definedName>
    <definedName name="IQ_ST_DEBT_BR" hidden="1">"c1178"</definedName>
    <definedName name="IQ_ST_DEBT_ISSUED_BR" hidden="1">"c1183"</definedName>
    <definedName name="IQ_ST_DEBT_REPAID_BR" hidden="1">"c1191"</definedName>
    <definedName name="IQ_TODAY" hidden="1">0</definedName>
    <definedName name="IQ_TOTAL_AR_BR" hidden="1">"c1231"</definedName>
    <definedName name="IQ_TOTAL_DEBT_ISSUED_BR" hidden="1">"c1253"</definedName>
    <definedName name="IQ_TOTAL_DEBT_REPAID_BR" hidden="1">"c1260"</definedName>
    <definedName name="IQ_TOTAL_LIAB_BR" hidden="1">"c1278"</definedName>
    <definedName name="IQ_TOTAL_OPER_EXP_BR" hidden="1">"c1284"</definedName>
    <definedName name="IQ_TOTAL_REV_BR" hidden="1">"c1303"</definedName>
    <definedName name="IQ_TREASURY_OTHER_EQUITY_BR" hidden="1">"c1314"</definedName>
    <definedName name="IQ_UNEARN_REV_CURRENT_BR" hidden="1">"c1324"</definedName>
    <definedName name="IQ_WEEK" hidden="1">50000</definedName>
    <definedName name="IQ_YTD" hidden="1">3000</definedName>
    <definedName name="IQ_YTDMONTH" hidden="1">130000</definedName>
    <definedName name="_xlnm.Print_Area" localSheetId="3">'By Project Obj 2 '!$A$1:$M$135</definedName>
    <definedName name="_xlnm.Print_Titles" localSheetId="1">'By Project All'!$3:$3</definedName>
    <definedName name="_xlnm.Print_Titles" localSheetId="2">'By Project Obj 1 '!$4:$4</definedName>
    <definedName name="_xlnm.Print_Titles" localSheetId="3">'By Project Obj 2 '!$4:$4</definedName>
    <definedName name="_xlnm.Print_Titles" localSheetId="4">'By Project Obj 3 '!$4:$4</definedName>
    <definedName name="_xlnm.Print_Titles" localSheetId="5">'By Project Obj 4 '!$4:$4</definedName>
    <definedName name="_xlnm.Print_Titles" localSheetId="6">'By Project Obj 5'!$4:$4</definedName>
    <definedName name="_xlnm.Print_Titles" localSheetId="0">'Publish - Port .xls'!$4:$4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40" i="8" l="1"/>
  <c r="C439" i="8"/>
  <c r="C433" i="8"/>
  <c r="C428" i="8"/>
  <c r="C421" i="8"/>
  <c r="B417" i="8"/>
  <c r="C416" i="8"/>
  <c r="C411" i="8"/>
  <c r="C404" i="8"/>
  <c r="C402" i="8"/>
  <c r="C393" i="8"/>
  <c r="B379" i="8"/>
  <c r="C378" i="8"/>
  <c r="C367" i="8"/>
  <c r="C361" i="8"/>
  <c r="C359" i="8"/>
  <c r="B352" i="8"/>
  <c r="C351" i="8"/>
  <c r="C342" i="8"/>
  <c r="C338" i="8"/>
  <c r="C334" i="8"/>
  <c r="B328" i="8"/>
  <c r="C327" i="8"/>
  <c r="B325" i="8"/>
  <c r="C324" i="8"/>
  <c r="C320" i="8"/>
  <c r="B318" i="8"/>
  <c r="C317" i="8"/>
  <c r="B314" i="8"/>
  <c r="C313" i="8"/>
  <c r="C311" i="8"/>
  <c r="B309" i="8"/>
  <c r="C308" i="8"/>
  <c r="C306" i="8"/>
  <c r="C295" i="8"/>
  <c r="B292" i="8"/>
  <c r="C291" i="8"/>
  <c r="C268" i="8"/>
  <c r="C266" i="8"/>
  <c r="C263" i="8"/>
  <c r="C260" i="8"/>
  <c r="B254" i="8"/>
  <c r="C253" i="8"/>
  <c r="C248" i="8"/>
  <c r="C236" i="8"/>
  <c r="C234" i="8"/>
  <c r="C230" i="8"/>
  <c r="C224" i="8"/>
  <c r="C222" i="8"/>
  <c r="C215" i="8"/>
  <c r="C207" i="8"/>
  <c r="C203" i="8"/>
  <c r="C201" i="8"/>
  <c r="B199" i="8"/>
  <c r="C198" i="8"/>
  <c r="C186" i="8"/>
  <c r="C184" i="8"/>
  <c r="C177" i="8"/>
  <c r="B171" i="8"/>
  <c r="C170" i="8"/>
  <c r="C167" i="8"/>
  <c r="C161" i="8"/>
  <c r="C156" i="8"/>
  <c r="C145" i="8"/>
  <c r="C142" i="8"/>
  <c r="C138" i="8"/>
  <c r="B124" i="8"/>
  <c r="C123" i="8"/>
  <c r="C116" i="8"/>
  <c r="C99" i="8"/>
  <c r="B56" i="8"/>
  <c r="C55" i="8"/>
  <c r="C50" i="8"/>
  <c r="C30" i="8"/>
  <c r="C23" i="8"/>
  <c r="C21" i="8"/>
  <c r="B91" i="7" l="1"/>
  <c r="C90" i="7"/>
  <c r="C84" i="7"/>
  <c r="C79" i="7"/>
  <c r="C72" i="7"/>
  <c r="B68" i="7"/>
  <c r="C67" i="7"/>
  <c r="C62" i="7"/>
  <c r="C55" i="7"/>
  <c r="C53" i="7"/>
  <c r="C44" i="7"/>
  <c r="B30" i="7"/>
  <c r="C29" i="7"/>
  <c r="C18" i="7"/>
  <c r="C12" i="7"/>
  <c r="C10" i="7"/>
  <c r="B41" i="6"/>
  <c r="C40" i="6"/>
  <c r="C31" i="6"/>
  <c r="C27" i="6"/>
  <c r="C23" i="6"/>
  <c r="B17" i="6"/>
  <c r="C16" i="6"/>
  <c r="B14" i="6"/>
  <c r="C13" i="6"/>
  <c r="C9" i="6"/>
  <c r="B7" i="6"/>
  <c r="C6" i="6"/>
  <c r="B63" i="5"/>
  <c r="C62" i="5"/>
  <c r="C60" i="5"/>
  <c r="B58" i="5"/>
  <c r="C57" i="5"/>
  <c r="C55" i="5"/>
  <c r="C44" i="5"/>
  <c r="B41" i="5"/>
  <c r="C40" i="5"/>
  <c r="C17" i="5"/>
  <c r="C15" i="5"/>
  <c r="C12" i="5"/>
  <c r="C9" i="5"/>
  <c r="B133" i="4"/>
  <c r="C132" i="4"/>
  <c r="C127" i="4"/>
  <c r="C115" i="4"/>
  <c r="C113" i="4"/>
  <c r="C109" i="4"/>
  <c r="C103" i="4"/>
  <c r="C101" i="4"/>
  <c r="C94" i="4"/>
  <c r="C86" i="4"/>
  <c r="C82" i="4"/>
  <c r="C80" i="4"/>
  <c r="B78" i="4"/>
  <c r="C77" i="4"/>
  <c r="C65" i="4"/>
  <c r="C63" i="4"/>
  <c r="C56" i="4"/>
  <c r="B50" i="4"/>
  <c r="C49" i="4"/>
  <c r="C46" i="4"/>
  <c r="C40" i="4"/>
  <c r="C35" i="4"/>
  <c r="C24" i="4"/>
  <c r="C21" i="4"/>
  <c r="C17" i="4"/>
  <c r="B125" i="3"/>
  <c r="C124" i="3"/>
  <c r="C117" i="3"/>
  <c r="C100" i="3"/>
  <c r="B57" i="3"/>
  <c r="C56" i="3"/>
  <c r="C51" i="3"/>
  <c r="C31" i="3"/>
  <c r="C24" i="3"/>
  <c r="C22" i="3"/>
  <c r="I91" i="2" l="1"/>
  <c r="H91" i="2"/>
  <c r="G91" i="2"/>
  <c r="E91" i="2"/>
  <c r="D91" i="2"/>
  <c r="G85" i="2"/>
  <c r="I80" i="2"/>
  <c r="E80" i="2"/>
  <c r="J68" i="2"/>
  <c r="F68" i="2"/>
  <c r="J63" i="2"/>
  <c r="I63" i="2"/>
  <c r="H63" i="2"/>
  <c r="G63" i="2"/>
  <c r="F63" i="2"/>
  <c r="L62" i="2"/>
  <c r="D63" i="2"/>
  <c r="G61" i="2"/>
  <c r="I58" i="2"/>
  <c r="H58" i="2"/>
  <c r="G58" i="2"/>
  <c r="F58" i="2"/>
  <c r="E58" i="2"/>
  <c r="D58" i="2"/>
  <c r="H55" i="2"/>
  <c r="D55" i="2"/>
  <c r="L51" i="2"/>
  <c r="I52" i="2"/>
  <c r="E52" i="2"/>
  <c r="L46" i="2"/>
  <c r="H48" i="2"/>
  <c r="D48" i="2"/>
  <c r="J41" i="2"/>
  <c r="G41" i="2"/>
  <c r="F41" i="2"/>
  <c r="H29" i="2"/>
  <c r="D29" i="2"/>
  <c r="L23" i="2"/>
  <c r="G15" i="2"/>
  <c r="J11" i="2"/>
  <c r="G11" i="2"/>
  <c r="E11" i="2"/>
  <c r="I8" i="2"/>
  <c r="E8" i="2"/>
  <c r="H11" i="2" l="1"/>
  <c r="F15" i="2"/>
  <c r="F11" i="2"/>
  <c r="D74" i="2"/>
  <c r="H74" i="2"/>
  <c r="D15" i="2"/>
  <c r="L76" i="2"/>
  <c r="L57" i="2"/>
  <c r="F80" i="2"/>
  <c r="F8" i="2"/>
  <c r="F16" i="2" s="1"/>
  <c r="J8" i="2"/>
  <c r="D11" i="2"/>
  <c r="L34" i="2"/>
  <c r="G68" i="2"/>
  <c r="G69" i="2" s="1"/>
  <c r="G80" i="2"/>
  <c r="J80" i="2"/>
  <c r="L84" i="2"/>
  <c r="H15" i="2"/>
  <c r="F24" i="2"/>
  <c r="G24" i="2"/>
  <c r="E29" i="2"/>
  <c r="I29" i="2"/>
  <c r="L27" i="2"/>
  <c r="L33" i="2"/>
  <c r="E48" i="2"/>
  <c r="I48" i="2"/>
  <c r="L45" i="2"/>
  <c r="F52" i="2"/>
  <c r="J52" i="2"/>
  <c r="L50" i="2"/>
  <c r="E55" i="2"/>
  <c r="I55" i="2"/>
  <c r="D61" i="2"/>
  <c r="H61" i="2"/>
  <c r="L60" i="2"/>
  <c r="F74" i="2"/>
  <c r="J74" i="2"/>
  <c r="L71" i="2"/>
  <c r="L73" i="2"/>
  <c r="I74" i="2"/>
  <c r="L75" i="2"/>
  <c r="D85" i="2"/>
  <c r="H85" i="2"/>
  <c r="L83" i="2"/>
  <c r="G8" i="2"/>
  <c r="I11" i="2"/>
  <c r="L11" i="2" s="1"/>
  <c r="E15" i="2"/>
  <c r="E16" i="2" s="1"/>
  <c r="I15" i="2"/>
  <c r="F29" i="2"/>
  <c r="J29" i="2"/>
  <c r="L26" i="2"/>
  <c r="F48" i="2"/>
  <c r="J48" i="2"/>
  <c r="L44" i="2"/>
  <c r="G52" i="2"/>
  <c r="F55" i="2"/>
  <c r="J55" i="2"/>
  <c r="L54" i="2"/>
  <c r="L59" i="2"/>
  <c r="I61" i="2"/>
  <c r="D68" i="2"/>
  <c r="H68" i="2"/>
  <c r="G74" i="2"/>
  <c r="L78" i="2"/>
  <c r="E85" i="2"/>
  <c r="I85" i="2"/>
  <c r="L82" i="2"/>
  <c r="L89" i="2"/>
  <c r="D8" i="2"/>
  <c r="H8" i="2"/>
  <c r="H16" i="2" s="1"/>
  <c r="D24" i="2"/>
  <c r="H24" i="2"/>
  <c r="G29" i="2"/>
  <c r="G48" i="2"/>
  <c r="L47" i="2"/>
  <c r="D52" i="2"/>
  <c r="D56" i="2" s="1"/>
  <c r="H52" i="2"/>
  <c r="L53" i="2"/>
  <c r="F61" i="2"/>
  <c r="F69" i="2" s="1"/>
  <c r="J61" i="2"/>
  <c r="L64" i="2"/>
  <c r="I68" i="2"/>
  <c r="D80" i="2"/>
  <c r="D86" i="2" s="1"/>
  <c r="H80" i="2"/>
  <c r="H86" i="2" s="1"/>
  <c r="L77" i="2"/>
  <c r="F85" i="2"/>
  <c r="L81" i="2"/>
  <c r="F91" i="2"/>
  <c r="J91" i="2"/>
  <c r="L88" i="2"/>
  <c r="F95" i="2"/>
  <c r="F99" i="2" s="1"/>
  <c r="I16" i="2"/>
  <c r="D16" i="2"/>
  <c r="G42" i="2"/>
  <c r="F42" i="2"/>
  <c r="G16" i="2"/>
  <c r="L14" i="2"/>
  <c r="L20" i="2"/>
  <c r="L37" i="2"/>
  <c r="F56" i="2"/>
  <c r="J56" i="2"/>
  <c r="I86" i="2"/>
  <c r="L17" i="2"/>
  <c r="L22" i="2"/>
  <c r="L25" i="2"/>
  <c r="D41" i="2"/>
  <c r="D42" i="2" s="1"/>
  <c r="L36" i="2"/>
  <c r="L43" i="2"/>
  <c r="G86" i="2"/>
  <c r="L5" i="2"/>
  <c r="L7" i="2"/>
  <c r="L10" i="2"/>
  <c r="L13" i="2"/>
  <c r="L19" i="2"/>
  <c r="H41" i="2"/>
  <c r="H92" i="2" s="1"/>
  <c r="L32" i="2"/>
  <c r="L6" i="2"/>
  <c r="L9" i="2"/>
  <c r="L12" i="2"/>
  <c r="J15" i="2"/>
  <c r="L15" i="2" s="1"/>
  <c r="E24" i="2"/>
  <c r="I24" i="2"/>
  <c r="L18" i="2"/>
  <c r="J24" i="2"/>
  <c r="E41" i="2"/>
  <c r="L41" i="2" s="1"/>
  <c r="I41" i="2"/>
  <c r="L31" i="2"/>
  <c r="L35" i="2"/>
  <c r="H56" i="2"/>
  <c r="I69" i="2"/>
  <c r="G55" i="2"/>
  <c r="J85" i="2"/>
  <c r="L85" i="2" s="1"/>
  <c r="L49" i="2"/>
  <c r="L70" i="2"/>
  <c r="L87" i="2"/>
  <c r="E61" i="2"/>
  <c r="E63" i="2"/>
  <c r="L63" i="2" s="1"/>
  <c r="E74" i="2"/>
  <c r="E86" i="2" s="1"/>
  <c r="J58" i="2"/>
  <c r="E68" i="2"/>
  <c r="L30" i="2"/>
  <c r="L91" i="2" l="1"/>
  <c r="L80" i="2"/>
  <c r="D95" i="2"/>
  <c r="D99" i="2" s="1"/>
  <c r="D92" i="2"/>
  <c r="L29" i="2"/>
  <c r="H69" i="2"/>
  <c r="I56" i="2"/>
  <c r="L48" i="2"/>
  <c r="G95" i="2"/>
  <c r="G99" i="2" s="1"/>
  <c r="D69" i="2"/>
  <c r="L52" i="2"/>
  <c r="E56" i="2"/>
  <c r="L68" i="2"/>
  <c r="L61" i="2"/>
  <c r="I42" i="2"/>
  <c r="H42" i="2"/>
  <c r="I92" i="2"/>
  <c r="F92" i="2"/>
  <c r="L55" i="2"/>
  <c r="I95" i="2"/>
  <c r="I99" i="2" s="1"/>
  <c r="G56" i="2"/>
  <c r="L8" i="2"/>
  <c r="F86" i="2"/>
  <c r="E92" i="2"/>
  <c r="J92" i="2"/>
  <c r="J69" i="2"/>
  <c r="L58" i="2"/>
  <c r="L24" i="2"/>
  <c r="J86" i="2"/>
  <c r="G92" i="2"/>
  <c r="J42" i="2"/>
  <c r="E95" i="2"/>
  <c r="E99" i="2" s="1"/>
  <c r="H95" i="2"/>
  <c r="H99" i="2" s="1"/>
  <c r="E69" i="2"/>
  <c r="J16" i="2"/>
  <c r="L16" i="2" s="1"/>
  <c r="E42" i="2"/>
  <c r="J95" i="2"/>
  <c r="J99" i="2" s="1"/>
  <c r="L69" i="2" l="1"/>
  <c r="L42" i="2"/>
</calcChain>
</file>

<file path=xl/sharedStrings.xml><?xml version="1.0" encoding="utf-8"?>
<sst xmlns="http://schemas.openxmlformats.org/spreadsheetml/2006/main" count="1864" uniqueCount="854">
  <si>
    <t>Obj.</t>
  </si>
  <si>
    <t>Goal</t>
  </si>
  <si>
    <t>Portfolios</t>
  </si>
  <si>
    <t>Project ID</t>
  </si>
  <si>
    <t>Project Name</t>
  </si>
  <si>
    <t>Project Description</t>
  </si>
  <si>
    <t>FTE*</t>
  </si>
  <si>
    <t>Personnel</t>
  </si>
  <si>
    <t>Travel &amp; Meetings</t>
  </si>
  <si>
    <t>Profess. Svcs.</t>
  </si>
  <si>
    <t>Admin</t>
  </si>
  <si>
    <t>Capital</t>
  </si>
  <si>
    <t>Total</t>
  </si>
  <si>
    <t xml:space="preserve">1-Evolve and further globalize ICANN                                                                     1-Evolve and further globalize ICANN                                                                     1-Evolve and further globalize ICANN                                                                     1-Evolve and further globalize ICANN                                                                     1-Evolve and further globalize ICANN                                                                     1-Evolve and further globalize ICANN                                                                     1-Evolve and further globalize ICANN                                                                     1-Evolve and further globalize ICANN                                                                     1-Evolve and further globalize ICANN                                                                     1-Evolve and further globalize ICANN                                                                     1-Evolve and further globalize ICANN                                                                     </t>
  </si>
  <si>
    <t>1.1-Further globalize and regionalize ICANN functions</t>
  </si>
  <si>
    <t>1.1.1 Raising Stakeholder Awareness of ICANN Worldwide</t>
  </si>
  <si>
    <t>FY17 Speakers Bureau</t>
  </si>
  <si>
    <t xml:space="preserve">The speakers bureau looks after speaking engagements that ICANN is invited to. </t>
  </si>
  <si>
    <t>FY17 Communications, Social Media</t>
  </si>
  <si>
    <t xml:space="preserve">To manage ICANN's social media and digital platforms. </t>
  </si>
  <si>
    <t>FY17 Communications, Content Management</t>
  </si>
  <si>
    <t>Ongoing management of content creation and management.</t>
  </si>
  <si>
    <t>FY17 GDD Communications</t>
  </si>
  <si>
    <t xml:space="preserve">Ongoing Global Domains Division communications planning and support.  </t>
  </si>
  <si>
    <t>FY17 Latin America &amp; Caribbean Communications</t>
  </si>
  <si>
    <t xml:space="preserve">To support the region in communications activities and support the regional engagement strategy. </t>
  </si>
  <si>
    <t>FY17 Asia Pacific Communications Support</t>
  </si>
  <si>
    <t xml:space="preserve">To support the region in communications activities which supports the regional engagement strategy. </t>
  </si>
  <si>
    <t>FY17 Europe, Middle East, Africa Communications Support</t>
  </si>
  <si>
    <t xml:space="preserve">To support the region in communications activities which supports the regional engagement strategies. </t>
  </si>
  <si>
    <t>FY17 North America Communications Support</t>
  </si>
  <si>
    <t>To support the region in communications activities which supports the regional engagement strategy.</t>
  </si>
  <si>
    <t>FY17 ICANN57 Meeting Communications Support</t>
  </si>
  <si>
    <t>To support communications for ICANN57 including materials, awards, photographers and other freelance support.</t>
  </si>
  <si>
    <t>FY17 ICANN58 Meeting Communications Support</t>
  </si>
  <si>
    <t>To provide communications support for ICANN Meeting including materials, photographers, and other freelance support as required.</t>
  </si>
  <si>
    <t>FY17 ICANN59 Meeting Communications Support</t>
  </si>
  <si>
    <t>To support communications for ICANN Meeting including materials, photographers and other freelance support as needed.</t>
  </si>
  <si>
    <t>FY17 Ongoing General Communications</t>
  </si>
  <si>
    <t>Ongoing general communications for ICANN.</t>
  </si>
  <si>
    <t>FY17 Ongoing Crisis Planning</t>
  </si>
  <si>
    <t xml:space="preserve">To develop a communications plan for crisis situations and supporting business continuity planning. </t>
  </si>
  <si>
    <t>FY17 New gTLD Communications</t>
  </si>
  <si>
    <t>To support the new gTLD Program on ongoing communications activities.</t>
  </si>
  <si>
    <t>FY17 Quarterly Stakeholder Call Communications</t>
  </si>
  <si>
    <t xml:space="preserve">To produce Quarterly Stakeholder Calls and support communications including creating presentations and overall production of the event. </t>
  </si>
  <si>
    <t>FY17 Ongoing Internal Communications</t>
  </si>
  <si>
    <t>To develop, plan and execute the internal communications strategy and plan for ICANN.</t>
  </si>
  <si>
    <t>FY17 Ongoing Media Relations</t>
  </si>
  <si>
    <t>To develop, plan and execute the media relations strategy and plan for ICANN.</t>
  </si>
  <si>
    <t>1.1.2 Engagement Planning</t>
  </si>
  <si>
    <t>FY17 GSE Planning &amp; Coordination</t>
  </si>
  <si>
    <t>This project covers cross-regional and functional coordination activities for GSE in FY17 (budget, event tracking, allocation of resources, contributions to Strategic &amp; Operational planning, inputs to Enterprise Risk Management, inter-departmental collaboration). This also covers oversight of GSE hub and engagement center activity.</t>
  </si>
  <si>
    <t>1.1.3 Language Services</t>
  </si>
  <si>
    <t>On-going Language Services Support (All Services) - FY17</t>
  </si>
  <si>
    <t>Provision of translations, transcription, teleconference interpretation and scribing support throughout the organization. Including Scribing support for Board meetings, retreats and workshops. FY16</t>
  </si>
  <si>
    <t>On-Going Administrative and Management of LS Dept - FY17</t>
  </si>
  <si>
    <t>Administrative work and department management
* Process contracts and PO request 
* Process of monthly invoices, generation of services reports, metrics
* Equipment rental
* LS Department training, certifications, seminars, etc.</t>
  </si>
  <si>
    <t>Language Support for Regional Meetings - FY17</t>
  </si>
  <si>
    <t>Provide LS support for the GSE Team, Regional VPs, ACs and SOs
* Regional Meetings
* Outreach efforts
* Webinars
* etc.</t>
  </si>
  <si>
    <t>Language Services Department - Team Work and Growth - FY17</t>
  </si>
  <si>
    <t>On-Going team work and continue enhancing and expanding the Language Services Department. 
* Work on contracting additional resources to assist in the PM tasks 
* Assess, produce and implement program to enhance document production and writing capabilities across the organization 
* Research, produce and deploy Plain English Program (include courses and webinars) 
* Complete and implement Language Services style guide for all languages 
* On-Going work on terminology platform to deploy continuous updates throughout the organization to ensure consistency and quality in all written forms</t>
  </si>
  <si>
    <t>ICANN in Your Language (Web-site and Culture) - FY17</t>
  </si>
  <si>
    <t>Be aligned with ICANN in its Internationalization tasks and efforts:
Research best methodology, plan and deploy translation management platform and structure for:
* Localization of new.icann.org  
* Crowd-sourcing program/platform for inclusion of community in the translation process.
* MT feasibility for e-mail treads, discussion forums, public comment periods
* Work on integrating the web-development team into our plan for the multilingual new.icann.org</t>
  </si>
  <si>
    <t>VERIZON Support FY17</t>
  </si>
  <si>
    <t>Only for Policy Dept. 
The services covered by the money in this budget line is solely for transcriptions from VERIZON.</t>
  </si>
  <si>
    <t>1.1-Further globalize and regionalize ICANN functions Total</t>
  </si>
  <si>
    <t>1.2 Bring ICANN to the world by creating a balanced and proactive approach to regional engagement with stakeholders</t>
  </si>
  <si>
    <t>1.2.1 Engage Stakeholders Regionally</t>
  </si>
  <si>
    <t>FY17 Ongoing Regional Engagement: Asia</t>
  </si>
  <si>
    <t>This project covers the ongoing engagement activities for the GSE Asia team.</t>
  </si>
  <si>
    <t>FY17 Ongoing Regional Engagement: Africa</t>
  </si>
  <si>
    <t>This project covers the ongoing engagement activities for the GSE Africa team.</t>
  </si>
  <si>
    <t>FY17 Ongoing Regional Engagement: Europe</t>
  </si>
  <si>
    <t>This project covers the ongoing engagement activities for the GSE Europe team.</t>
  </si>
  <si>
    <t>FY17 Ongoing Regional Engagement: Middle East</t>
  </si>
  <si>
    <t>This project covers the ongoing engagement activities for the GSE Middle East team.</t>
  </si>
  <si>
    <t>FY17 Ongoing Regional Engagement: Eastern Europe/Central Asia</t>
  </si>
  <si>
    <t>This project covers the ongoing engagement activities for the GSE EE/CA team.</t>
  </si>
  <si>
    <t>FY17 Ongoing Regional Engagement: Latin America &amp; The Caribbean</t>
  </si>
  <si>
    <t>This project covers the ongoing engagement activities for the GSE LAC team.</t>
  </si>
  <si>
    <t>FY17 Ongoing Regional Engagement: North America</t>
  </si>
  <si>
    <t>This project covers the ongoing engagement activities for the GSE North America team.</t>
  </si>
  <si>
    <t>FY17 Ongoing Regional Engagement: Oceania</t>
  </si>
  <si>
    <t>This project covers the ongoing engagement activities for the GSE Oceania team.</t>
  </si>
  <si>
    <t>FY17 Ongoing Civil Society Engagement</t>
  </si>
  <si>
    <t>This project covers the ongoing engagement activities for Civil Society.</t>
  </si>
  <si>
    <t>FY17 Ongoing Technical Engagement</t>
  </si>
  <si>
    <t>This project covers the ongoing engagement activities for the Technical Community</t>
  </si>
  <si>
    <t>FY17 Asia Regional Strategy</t>
  </si>
  <si>
    <t xml:space="preserve">This project covers the FY17 Asia Regional Strategy Implementation </t>
  </si>
  <si>
    <t>FY17 Ongoing Business Engagement</t>
  </si>
  <si>
    <t>This project covers Ongoing business Engagement</t>
  </si>
  <si>
    <t>FY17 Middle East Regional Strategy Implementation</t>
  </si>
  <si>
    <t>This Project covers the FY17 Middle East regional strategy implementation</t>
  </si>
  <si>
    <t>FY17 Oceania Regional Strategy Implementation</t>
  </si>
  <si>
    <t>This Project covers the FY17 Oceania regional strategy implementation</t>
  </si>
  <si>
    <t>FY17 LAC Regional Strategy Implementation</t>
  </si>
  <si>
    <t>This Project covers the FY17 LAC regional strategy implementation</t>
  </si>
  <si>
    <t>FY17 DNS Entrepreneurship Center - Egypt</t>
  </si>
  <si>
    <t>This project covers the activities in support of the DNS Entrepreneurship Center in Cairo, Egypt.</t>
  </si>
  <si>
    <t>FY17 Africa Regional Strategy</t>
  </si>
  <si>
    <t>This Project covers the FY17 Africa regional strategy implementation</t>
  </si>
  <si>
    <t>FY17 IPv6 Initiative</t>
  </si>
  <si>
    <t>Multi-year initiative in support of IPv6 deployment, by contracted parties with ICANN and in ICANN systems.</t>
  </si>
  <si>
    <t>1.2.2 Broadcast and Engage with Global Stakeholders</t>
  </si>
  <si>
    <t>ICANN.org FY16 Enhancements</t>
  </si>
  <si>
    <t>Iterate enhancements to the www.icann.org website</t>
  </si>
  <si>
    <t>Digital Services - Operations</t>
  </si>
  <si>
    <t>General operations of the Digital Services team.</t>
  </si>
  <si>
    <t>Digital Services - Websites</t>
  </si>
  <si>
    <t>Work to define, implement, deploy and manage ICANN principal and subsidiary websites as well as SO/AC websites.</t>
  </si>
  <si>
    <t>Digital Services - Community Services</t>
  </si>
  <si>
    <t>Work to define, implement, and deploy digital services that increase or facilitate user engagement and participation within ICANN policy development activities.</t>
  </si>
  <si>
    <t>1.3 Evolve policy development and governance processes, structures and meetings to be more accountable, inclusive, efficient, effective and responsive</t>
  </si>
  <si>
    <t>1.3.1 Support Policy Development, Policy Related and Advisory Activities</t>
  </si>
  <si>
    <t>GNSO PDP - IGO/INGO Protections in gTLDs - FY14-FY15-FY16-FY17</t>
  </si>
  <si>
    <t xml:space="preserve">Provide policy and secretariat support to IGO-INGO PDP Working Group.
</t>
  </si>
  <si>
    <t>GNSO Non-PDP CWG Principles Cross Community Working Group - FY14-FY15-FY16-FY17</t>
  </si>
  <si>
    <t>Cross-Community Working Groups Framework Drafting Team
The CWG Framework Drafting Team was formed to develop a charter for a Working Group that will further refine the principles for the formation, operation and termination of cross-community working groups.
Staff will provide policy and secretariat support to the CWG DT to support its efforts to create a cross community WG to develop principles for the operation of cross-community WGs</t>
  </si>
  <si>
    <t>ccNSO Council Support FY 2016</t>
  </si>
  <si>
    <t>All Activities and Tasks in support of the ccNSO Council</t>
  </si>
  <si>
    <t>GNSO PDP - Translation &amp; Transliteration of Internationalized Date - FY14-FY15-FY16-FY17</t>
  </si>
  <si>
    <t>Translation/Transliteration of  Internationalized Registration Data PDP WG
The Council approved the initiation of a PDP on translation and transliteration of contact information on 13 June 2013.
Staff will provide policy and secretariat support for the GNSO Policy Development Process on Translation and Transliteration of Contact Data</t>
  </si>
  <si>
    <t>GNSO PDP - Purpose of gTLD Registration Data Services - FY14-FY15-FY16-FY17</t>
  </si>
  <si>
    <t>Issue Report on the purpose of collecting and maintaining gTLD registration data and on solutions to improve accuracy and access to gTLD registration data.
Staff will provide policy and secretariat support for the GNSO Policy Development Process on the Purpose of gTLD Registration Data Services</t>
  </si>
  <si>
    <t>GNSO PDP RAA Privacy &amp; Proxy Services Accreditation Issues FY14-FY15-FY16-FY17</t>
  </si>
  <si>
    <t>Privacy &amp; Proxy Services Accreditation Issues PDP WG
Chair: Don Blumenthal
Council Liaison: Maria Farrell
Staff: M. Wong, M. Konings 
The Registrar Accreditation Agreement (RAA), the contract governing the relationship between ICANN and accredited registrars, has been in place since 2001. The Board initiated negotiations for a new RAA in October 2011, and requested an Issue Report from the GNSO at the same time. The final version of the new RAA was approved by the Board in June 2013, thereby signifying that the RAA negotiations were concluded. Per the Board’s 2011 request, the remaining issues, which have been identified as those relating to privacy &amp; proxy services and their accreditation, will be examined in this PDP.
Staff will provide policy and secretariat support for the GNSO Policy Development Process on the Registrar Accreditation Agreement</t>
  </si>
  <si>
    <t>GNSO Non-PDP - Policy &amp; Implementation WG - FY14-FY15-FY16-FY17</t>
  </si>
  <si>
    <t>Policy &amp; Implementation WG
The WG is tasked to provide the GNSO Council with a set of recommendations on:
•	A set of principles that would underpin any GNSO policy and implementation related discussions
•	A process for developing gTLD policy, perhaps in the form of “Policy Guidance”, including criteria for when it would be appropriate to use such a process (for developing policy other than “Consensus Policy”) instead of a GNSO Policy Development Process;
•	A framework for implementation related discussions associated with GNSO Policy Recommendations;
•	Criteria to be used to determine when an action should be addressed by a policy process and when it should be considered implementation, and; 
•	Further guidance on how GNSO Implementation Review Teams are expected to function and operate. 
Staff will provide policy and secretariat support for the GNSO Non-PDP Working Group on Policy &amp; Implementation</t>
  </si>
  <si>
    <t>Policy - PDP Improvements - FY14-FY15-FY16-FY17</t>
  </si>
  <si>
    <t>GNSO PDP Improvements Implementation Discussion Group
The GNSO Council agreed to form a small committee of interested Council members to work with staff on the implementation of the GNSO PDP Improvements (see http://gnso.icann.org/en/drafts/pdp-improvements-table-16jan14-en.pdf), particularly items 3 (Increase pool of PDP volunteers) and 5 (Improved online tools &amp; training) .
Tasks and activities intended to improve ICANN and SO-AC policy development and advisory efforts. Including development, management and operations of overall strategy, methodologies, processes and implementation improvements.</t>
  </si>
  <si>
    <t>GNSO PDP IGO-INGO Access to Curative Rights Protection Mechanisms - FY15-FY16-FY17</t>
  </si>
  <si>
    <t>PDP IGO-INGO Access to Curative Rights Protection Mechanism
This effort determines whether the curative rights protection mechanisms in place for both pre-2012 and new gTLDs should be amended to permit their use by International Governmental Organizations (IGOs) and International Non-Governmental Organizations (INGOs).</t>
  </si>
  <si>
    <t>GAC-GNSO Consultation Group on GAC Early Engagement in GNSO PDP - FY14-FY15-FY16-FY17</t>
  </si>
  <si>
    <t>The Governmental Advisory Committee (GAC) and the Generic Names Supporting Organization (GNSO) have jointly established a consultation group to explore ways for the GAC to engage early in the GNSO Policy Development Process (PDP) and to improve overall cooperation between the two bodies (for example, by exploring the option of a liaison).
This project is associated with ATRT2 Recommendation #6. This Project is to be associated with AtTask Project No. 31562 - GL Internal Initiative No. 5.</t>
  </si>
  <si>
    <t>ATRT2 Recommendation 6 Implementation Mapping FY16-FY17</t>
  </si>
  <si>
    <t>ICANN staff mapping of implementation activities by the GAC, BGRI and ICANN staff regarding the various elements of the GAC-related ATRT2 Recommendation 6</t>
  </si>
  <si>
    <t>GNSO PDP - UDRP &amp; RPMs - FY16-FY17</t>
  </si>
  <si>
    <t>The GNSO Council deferred commencement of a PDP on reviewing the UDRP, except with regard to the lock issue. Instead, an Issue Report reviewing all rights protection mechanisms (current and developed for the New gTLD Program) including the UDRP and URS was requested by the GNSO Council, to be delivered eighteen months after the first delegation of new gTLDS (which occurred in October 2013). Staff has most recently requested that the Council grant an extension of the deadline for the Issue Report, to October 2015.</t>
  </si>
  <si>
    <t>GNSO non-PDP - GNSO Review Implementation - FY16-FY17</t>
  </si>
  <si>
    <t>Support implementation of GNSO Review recommendations</t>
  </si>
  <si>
    <t>Policy Development Next Phase New gTLD - FY16-FY17</t>
  </si>
  <si>
    <t>Policy Development Next Phase New gTLD
This effort is intended to analyze subjects that may lead to changes or adjustments for subsequent New gTLD Procedures by preparing a Preliminary Issue Report, seeking public comment, and then preparing a final Issue Report for GNSO Council consideration.</t>
  </si>
  <si>
    <t>FY16-FY17 ATRT2 Recommendation 10 Implementation</t>
  </si>
  <si>
    <t>Provide support for the implementation of ATRT2 Recommendation #10</t>
  </si>
  <si>
    <t>Policy - General Management Administration - FY 17</t>
  </si>
  <si>
    <t>Administration and management of all core internal management processes and liaison efforts for department (e.g., finance, HR, etc.)  This project is budget home for all general Policy Team Admin expenses.</t>
  </si>
  <si>
    <t>RSSAC - Policy Advisory Development Support - FY17</t>
  </si>
  <si>
    <t>Provide administrative support for all ongoing RSSAC activities.  Activities include developing RSSAC work plans and priorities; managing the logistics, content, and reports of all RSSAC meetings, preparing and publishing RSSAC work products.</t>
  </si>
  <si>
    <t>GNSO Policy Development Support FY17</t>
  </si>
  <si>
    <t>Tasks and activities related to providing substantive as well as secretariat support to the GNSO Council and the GNSO policy development activities.</t>
  </si>
  <si>
    <t>GAC Policy Advice Support and Activities FY17</t>
  </si>
  <si>
    <t>Tasks and activities intended to support GAC policy advice efforts and related activities.</t>
  </si>
  <si>
    <t>SSAC - Policy Support Program Management - FY17</t>
  </si>
  <si>
    <t>Provide administrative support for all ongoing SSAC activities, including support for the SSAC Administrative Committee and Membership Committee.  Activities include developing SSAC work plans and priorities; managing the logistics, content, and reports of all SSAC meetings and the FY17 workshop; and preparing and publishing SSAC work products.</t>
  </si>
  <si>
    <t>SSAC - Work Party Support - FY17</t>
  </si>
  <si>
    <t>Provide support for all SSAC work parties identified in the SSAC's work plan, including meetings, notes, document development, and document publication (if a document is approved by the SSAC for publication).</t>
  </si>
  <si>
    <t>SSAC - DNSSEC Workshop Support - FY17</t>
  </si>
  <si>
    <t>Supporting the development, planning, and execution of the DNSSEC workshops held at ICANN meetings.  Activities include supporting weekly meetings, developing programs, soliciting participants, gathering slides, and managing all workshop logistics.</t>
  </si>
  <si>
    <t>New gTLD Auction Proceeds CCWG</t>
  </si>
  <si>
    <t>New gTLD Auction Proceeds Drafting Team / CCWG</t>
  </si>
  <si>
    <t>ASO AC Policy Development Support - FY17</t>
  </si>
  <si>
    <t xml:space="preserve">Policy development support for the ASO Address Council </t>
  </si>
  <si>
    <t>At-Large Review - Overall Management - FY17</t>
  </si>
  <si>
    <t>Substantive and procedural advice to the ALAC and the ALT on the At-Large Review process.  Overall management of the process and serving as liaison with the Strategic Initiatives Department</t>
  </si>
  <si>
    <t>ALAC - Working Group Support - FY17</t>
  </si>
  <si>
    <t>Overall Management and substantive and procedural advice to At-Large Working Groups</t>
  </si>
  <si>
    <t>ALAC - At-Large at ICANN Meetings - Substantive Support - FY17</t>
  </si>
  <si>
    <t>Substantive and procedural advice to the ALAC and the ALT on Implementation; Follow-up on specific action items.</t>
  </si>
  <si>
    <t>ALAC Policy Support Program - FY17</t>
  </si>
  <si>
    <t>General Program Management for the ALAC, ALT and At-Large for FY17</t>
  </si>
  <si>
    <t>Administration and management of all core internal management processes and liaison efforts for department (e.g., finance, HR, etc.) This project is budget home for all general Policy Team Admin expenses.</t>
  </si>
  <si>
    <t>ALAC - Secretariat Support to the ALAC and ALT- FY17</t>
  </si>
  <si>
    <t>Secretariat and administrative support to the ALAC and ALAC Leadership Team</t>
  </si>
  <si>
    <t>ALAC - At-Large Communication Coordination FY17</t>
  </si>
  <si>
    <t>Coordination of activities and management related to At-Large Social Media, Website and Wiki Management</t>
  </si>
  <si>
    <t>AFRALO and At Large Structure  support</t>
  </si>
  <si>
    <t>Substantive and procedural advice support to the RALO and ALSes</t>
  </si>
  <si>
    <t>APRALO and At Large Structure  support</t>
  </si>
  <si>
    <t>NARALO and At Large structure support</t>
  </si>
  <si>
    <t>EURALO and At Large Structure  support</t>
  </si>
  <si>
    <t>LACRALO and At Large structure support</t>
  </si>
  <si>
    <t xml:space="preserve">
Substantive and procedural advice support to the RALO and ALSes</t>
  </si>
  <si>
    <t>General support ccNSO and ccTLD community FY 17</t>
  </si>
  <si>
    <t>All major support (secretariat) activities relating to support of ccNSO and ccTLD community</t>
  </si>
  <si>
    <t>ccNSO Council Support FY 2017</t>
  </si>
  <si>
    <t>RSSAC Caucus Policy Advisory Development Support - FY17</t>
  </si>
  <si>
    <t>Provide administrative support for all ongoing RSSAC Caucus activities.  Activities include developing RSSAC Caucus work plans and priorities; managing the logistics, content, and reports of all RSSAC Caucus meetings, preparing and publishing RSSAC Caucus work products.</t>
  </si>
  <si>
    <t>RSSAC Caucus Work Party Policy Advisory Development Support - FY17</t>
  </si>
  <si>
    <t>Provide administrative support for all ongoing RSSAC Caucus Work Party activities.  Activities include developing RSSAC Caucus Work Party work plans and priorities; managing the logistics, content, and reports of all RSSAC Caucus Work Party meetings, preparing and publishing RSSAC Caucus Work Party work products.</t>
  </si>
  <si>
    <t>ALAC and Secretariat Support to the At-Large Working Groups FY17</t>
  </si>
  <si>
    <t>Secretariat and administrative support to the At-Large Working Groups</t>
  </si>
  <si>
    <t>FY17 SO/AC Additional Budget Requests</t>
  </si>
  <si>
    <t>1.3.2 Reinforce Stakeholder Effectiveness, Collaboration and Communication Capabilities</t>
  </si>
  <si>
    <t>Geo Regions Review WG Recs Support - FY14-FY15-FY16-FY17</t>
  </si>
  <si>
    <t xml:space="preserve">This Board-chartered cross community WG has consulted with ICANN stakeholders regarding the definition and applications of ICANN’s Geographic Regions.  Changes could have broad impact, so this WG has representatives from most SOs and ACs.
</t>
  </si>
  <si>
    <t>Travel Support for ICANN 57</t>
  </si>
  <si>
    <t>Travel support for ICANN 57</t>
  </si>
  <si>
    <t>Travel Support for ICANN 58</t>
  </si>
  <si>
    <t>Support for travelers to ICANN 58</t>
  </si>
  <si>
    <t>Travel Support for ICANN 59</t>
  </si>
  <si>
    <t>Support for travelers to ICANN 59</t>
  </si>
  <si>
    <t>SO-AC, GNSO PDP WG F2F Meetings, FY17</t>
  </si>
  <si>
    <t>Due to progress exhibited in FY15 and FY16, moved to core budget. Budgeted for in Policy Team FY17 510 budget - see Space Catering Expenses</t>
  </si>
  <si>
    <t>SO-AC, GNSO Council Development Session, FY17</t>
  </si>
  <si>
    <t>Due to pilot program success exhibited in FY14 and FY15 moved to core budget. Budgeted for in Policy Team FY17 510 budget - see Space Catering Expenses</t>
  </si>
  <si>
    <t>SO-AC, IPC ICANN Mtg travel, FY17</t>
  </si>
  <si>
    <t>Previous pilot program to expand travel opportunities for GNSO leaders was deemed successful. Three leadership slots for each public meeting have become part of the core budget. This level of support will continue in FY17. Budgeted for by Constituency Travel Team FY17 1030.</t>
  </si>
  <si>
    <t>SO-AC, Intersessional Mtg for GNSO NCPH, FY17</t>
  </si>
  <si>
    <t>Annual meeting of GNSO Non Contract Community.</t>
  </si>
  <si>
    <t>Public Input - Management and Improvements, FY17</t>
  </si>
  <si>
    <t>Efforts to maintain and improve ICANN public input channels, including Public Comment Forums, etc.</t>
  </si>
  <si>
    <t>SO-AC Program Management, FY17</t>
  </si>
  <si>
    <t>Management of SO-AC community support programs and initiatives.</t>
  </si>
  <si>
    <t>SO-AC Budget Management, FY17</t>
  </si>
  <si>
    <t>Management of FY17 community project and operational resource allocations.</t>
  </si>
  <si>
    <t>Community Governance and Process Support, FY17</t>
  </si>
  <si>
    <t>Tasks and activities related to management of existing community governance documents (e.g., charters, bylaws, etc.) and development of new ICANN communities (i.e., in particular, development advice and support during organization and compliance with formation and recognition processes).</t>
  </si>
  <si>
    <t>SO-AC Communications Management and Support, FY17</t>
  </si>
  <si>
    <t>Effective and regular communications are critical to improved community collaboration and engagement. This project identifies a number of specific "task" activities that support the development and management of a number of core communications tools made available to the community.</t>
  </si>
  <si>
    <t>Document Production Pilot Program, FY17</t>
  </si>
  <si>
    <t xml:space="preserve">Embark on second phase of FY16 pilot program to assess the potential, practical processes and mechanisms for providing ICANN community groups with support for the research, development, collaboration, drafting and editing of documents for submission within the policy development processes of ICANN. </t>
  </si>
  <si>
    <t>SO-AC, GNSO Secretariat Support Program, FY17</t>
  </si>
  <si>
    <t>Staff will continue the existing program effort for a new 12-month period. ICANN staff will provide and manage part-time in-kind support on a pilot basis for administrative staff support resources to non-contracted GNSO communities (equivalent of approximately 12 hours a week of support per community) in FY17. Funds will not be provided directly to the community. Support will be offered on a "functional" basis and managed by the ICANN staff (i.e., specific staff assigned to specific functions like elections, telephone support, etc.). Staff will coordinate specific points of contact for the community to ensure that requests for service are provided in a timely manner.</t>
  </si>
  <si>
    <t>SO-AC, Regional Outreach - CROPP, FY17</t>
  </si>
  <si>
    <t>The CROPP program has been in place over two years and is showing steady growth in community interest and usage for certain communities. Staff has recommended that the program be continued for one additional year in its now mature phase to see if the substantial benefits realized by a number of community groups can be solidified. But, all eligible communities are not utilizing the program equally. By potentially exploring other outreach and engagement options, individual communities may be able to maximize their outreach and engagement strategies in a more tailored way. For FY17, Staff will again administer a more comprehensive Regional Outreach Program that will permit eligible communities that have developed a strategic outreach and engagement plan (and posted that plan on the ICANN Community wiki) to choose to continue to employ the CROPP program or, instead, to pursue a more activity-focused strategy. In recognition of their specific requests for this type of support (and as a pilot effort), the BC, IPC, ISPCP, NCUC and NPOC may choose to avail themselves of a community outreach event rather than the CROPP program itself. This decision will allow an individual community to elect to use the CROPP program OR to host, co-host or sponsor a targeted community outreach/engagement event at one point during the fiscal year. To confirm their eligibility, the potentially-eligible communities must produce a clear plan explaining their FY17 outreach goals and planned expectations so that the selected activities can be coordinated with the appropriate ICANN Regional engagement teams. Staff to develop/modify program parameters and calendars to effectively manage the provision of these resources.</t>
  </si>
  <si>
    <t>1.3.3 Evolving Multistakeholder Model</t>
  </si>
  <si>
    <t>Research Related to MS Model</t>
  </si>
  <si>
    <t xml:space="preserve">Facilitate the development and publication of a scholarly work that validates the multi-stakeholder model </t>
  </si>
  <si>
    <t>Strategic Planning - Integration &amp; Systems Enhancements</t>
  </si>
  <si>
    <t>Strategic Planning - Integration &amp; Systems Enhancements, including developing a centralized tracking mechanism for monitoring findings, recommendations, and implementation status of recommendations from all reviews (AoC and Organizational).</t>
  </si>
  <si>
    <t>Evolve Reviews as Accountability and Improvement Mechanisms</t>
  </si>
  <si>
    <t>Develop and socialize a means of improving and evolving reviews, taking into consideration diverse points of view and work streams.  Leverage findings from organizational and ATRT reviews and related work to foster a productive discussion on how ICANN structures could evolve.</t>
  </si>
  <si>
    <t>Multistakeholder Engagement Best Practices and Shared Understanding Roles</t>
  </si>
  <si>
    <t xml:space="preserve">Frame and prepare best practices on roles and responsibilities of stakeholders in the multistakeholder engagement, including principles around accountability and responsibilities of respective stakeholders. Begin dialogue with the community on this framework and next steps. </t>
  </si>
  <si>
    <t>Evolve Approach to Organizational Reviews</t>
  </si>
  <si>
    <t>Provide SIC/Board with support for and assessment of organizational review processes and proposals for new approach to reviews</t>
  </si>
  <si>
    <t>Evolution of Multistakeholder Model Post-IANA Transition</t>
  </si>
  <si>
    <t>Ongoing evolution of ICANN's multistakeholder model in a post-transition environment.</t>
  </si>
  <si>
    <t>1-Evolve and further globalize ICANN Total</t>
  </si>
  <si>
    <t xml:space="preserve">2-Support a healthy, stable and resilient unique identifier ecosystem                                                                2-Support a healthy, stable and resilient unique identifier ecosystem                                                                2-Support a healthy, stable and resilient unique identifier ecosystem                                                                2-Support a healthy, stable and resilient unique identifier ecosystem                                                                2-Support a healthy, stable and resilient unique identifier ecosystem                                                                2-Support a healthy, stable and resilient unique identifier ecosystem                                                                2-Support a healthy, stable and resilient unique identifier ecosystem                                                                2-Support a healthy, stable and resilient unique identifier ecosystem                                                                2-Support a healthy, stable and resilient unique identifier ecosystem                                                                </t>
  </si>
  <si>
    <t>2.1 Foster and coordinate a healthy, secure, stable, and resilient identifier ecosystem</t>
  </si>
  <si>
    <t>2.1.1 IANA Department Operations</t>
  </si>
  <si>
    <t>FY17 IT support for IANA</t>
  </si>
  <si>
    <t>Any costs related to the support of IANA by the IT team</t>
  </si>
  <si>
    <t>FY17 - IANA Functions Legal Cost Tracking</t>
  </si>
  <si>
    <t>Track ICANN Legal Department's shared and allocated costs for IANA functions. Does not include the personnel.</t>
  </si>
  <si>
    <t>FY17 IANA KMF Maintenance</t>
  </si>
  <si>
    <t>Evaluate, plan and implement enhancements to the Key Management Facilities (KMF) and the related security system setup.</t>
  </si>
  <si>
    <t>FY17 IANA Key Signing Ceremonies</t>
  </si>
  <si>
    <t>Hold four key signing ceremonies per year; review and revise policy and procedures documents; select TCRs for each of the key ceremonies; update scripts for the ceremonies, and other administrative tasks related to signing of the root zone.</t>
  </si>
  <si>
    <t>FY17 IANA External SysTrust Audits</t>
  </si>
  <si>
    <t>This is a project to engage a third party auditor to execute the SysTrust audit for DNSSEC, the IANA functions, and Protocol Parameter registration processes.</t>
  </si>
  <si>
    <t>FY17 IANA Customer Service Survey</t>
  </si>
  <si>
    <t>This is a project to develop and conduct the fourth annual IANA customer service survey about performance of the IANA functions.  This is an annual project to identify areas for improvement based on customer feedback.</t>
  </si>
  <si>
    <t>FY17 IANA General Operations</t>
  </si>
  <si>
    <t>Ongoing day-to-day activites for IANA department. Processing requests; creating monthly reports; responding to correspondence; and other recurring activities.</t>
  </si>
  <si>
    <t>FY17 IANA Customer Engagements</t>
  </si>
  <si>
    <t>Customer related activities in which individuals in the department participate such as Public Speaking, Conferences, Meetings and other community events.</t>
  </si>
  <si>
    <t>FY17 IANA EFQM Continuous Improvement</t>
  </si>
  <si>
    <t>Conduct internal assessment and identify opportunities for improvement.  Participate in EFQM training and staff development.</t>
  </si>
  <si>
    <t>FY17 IANA Immigration Services</t>
  </si>
  <si>
    <t>Plan necessary steps to maintain the ability for staff to work in the US or the appropriate ICANN office.</t>
  </si>
  <si>
    <t>FY17 IANA Staff Development</t>
  </si>
  <si>
    <t>Plan, schedule and complete security, EFQM, audit, and other relevant training programs.</t>
  </si>
  <si>
    <t>FY17 IANA CCOP Exercise</t>
  </si>
  <si>
    <t>Plan and execute a Continuity and Contingency Tabel Top Exercise</t>
  </si>
  <si>
    <t>2.1.2 IANA System Enhancements</t>
  </si>
  <si>
    <t>FY17 IANA System Development</t>
  </si>
  <si>
    <t>Root Zone Management System Enhancements as defined by recommendations from the community. Based on the CWG definitions of Service Level Expectations, implement the ability to collect the measurements from the Root Zone Management System (RZMS).  After collection of several months of data, analyze the data to establish Service Level Agreements for delivery of the IANA naming function.</t>
  </si>
  <si>
    <t>IANA Website Improvements</t>
  </si>
  <si>
    <t>Overarching design update, Improved search functionality, General IANA Notification Service, Customer API, Migration to CDN, Stand alone technical checks, Knowledge Base, Registry change tracking. Project with multiple phases over a couple of years.</t>
  </si>
  <si>
    <t>Registry Workflow Systems</t>
  </si>
  <si>
    <t xml:space="preserve">Analyze and enhance automation systems to support the common registry workflow used for protocol parameter assignments and other IANA registries. </t>
  </si>
  <si>
    <t>2.1.3 Advice Registry Management</t>
  </si>
  <si>
    <t>Advice Registry</t>
  </si>
  <si>
    <t>Supporting the development, deployment, and operation of the Board Advice Registry, including helping to revise processes for entering, implementing, updating, and documenting the final disposition of advice to the Board.</t>
  </si>
  <si>
    <t>FY17 Board Advice Registry Operations</t>
  </si>
  <si>
    <t>Implementation of a methodology and system to receive, track, and measure progress to projects based on advice or formal recommendations provided to the ICANN Board from the ICANN Community.</t>
  </si>
  <si>
    <t>2.1.4 Global Domains Division (GDD) Operations</t>
  </si>
  <si>
    <t>FY16 - Office of CTO, Ongoing Operations</t>
  </si>
  <si>
    <t>Project for day-to-day operation of Office of CTO</t>
  </si>
  <si>
    <t>FY17 WHOIS ARS Operations</t>
  </si>
  <si>
    <t xml:space="preserve">Maintain the Operation of the WHOIS Accuracy Reporting System by conducting accuracy testing and publishing reports of the results of the testing.  </t>
  </si>
  <si>
    <t>EBERO Administrative Management FY17</t>
  </si>
  <si>
    <t>Administrative support to expand, operate and support the EBERO program</t>
  </si>
  <si>
    <t>Registry Service Delivery FY17</t>
  </si>
  <si>
    <t>Operational Service Delivery on behalf of Registry Services</t>
  </si>
  <si>
    <t>Registrar Service Delivery FY17</t>
  </si>
  <si>
    <t>Operational Service Delivery on behalf of Registrar Services</t>
  </si>
  <si>
    <t>Technical Services Service Delivery FY17</t>
  </si>
  <si>
    <t>Operational Service Delivery on behalf of Technical Services</t>
  </si>
  <si>
    <t>GDD Summit Meetings FY17</t>
  </si>
  <si>
    <t>Costs for staff and travel for Operations to support GDD Summit sessions</t>
  </si>
  <si>
    <t>FY17 Office of President, GDD Operations</t>
  </si>
  <si>
    <t xml:space="preserve"> Office of president, GDD Operations daily activites</t>
  </si>
  <si>
    <t>FY17 - Office of  CTO, Ongoing Operations</t>
  </si>
  <si>
    <t>FY17 Registrant Services</t>
  </si>
  <si>
    <t>2.1.5 Global Customer Support</t>
  </si>
  <si>
    <t>FY17 Ongoing GSC Operations</t>
  </si>
  <si>
    <t>Day-to-day contact center operations and activities</t>
  </si>
  <si>
    <t>FY17: GSC Service Delivery and Performance Enhancements</t>
  </si>
  <si>
    <t>Implementation of new services and performance enhancements that improve the overall experience interacting with ICANN Global Support.</t>
  </si>
  <si>
    <t>FY17: GDD Registrant Support &amp; Service Delivery Enhancements</t>
  </si>
  <si>
    <t>Implementation of new services and performance enhancements that improve the Registrant experience interacting with ICANN Global Support.</t>
  </si>
  <si>
    <t>FY17: Ongoing GSC Registrant Support Operations</t>
  </si>
  <si>
    <t>Day-to-day contact center operations and activities related to supporting Registrants</t>
  </si>
  <si>
    <t>2.1.6 Product Management</t>
  </si>
  <si>
    <t>Highrise Launch Plan</t>
  </si>
  <si>
    <t>Provide overall direction and guidance on Global Domain Division Webportal program.  Determine priorities of feature addition and integration with other tools.  Create and maintain good user feed-back system for ongoing enhancements.
Prepare and launch the new GDD Portal.</t>
  </si>
  <si>
    <t>Dreamforce 2016</t>
  </si>
  <si>
    <t>Participation in training at Dreamforce 2016.</t>
  </si>
  <si>
    <t>GDD Product Management Administration</t>
  </si>
  <si>
    <t>Administration activities in support of ICANN product management efforts.</t>
  </si>
  <si>
    <t>GDD Product Management -Contracted Parties</t>
  </si>
  <si>
    <t>Product management activities is support of tools and services to support contracted parties.</t>
  </si>
  <si>
    <t>GDD Product Management -Technical Services</t>
  </si>
  <si>
    <t>Product management activities in support of technical services.</t>
  </si>
  <si>
    <t>2.1.7 Implementation of IANA Functions Stewardship Transition &amp; Enhancing ICANN Accountability</t>
  </si>
  <si>
    <t>3.4 Accountability Enhancements</t>
  </si>
  <si>
    <t>Implement processes and mechanisms in support of the empowered community.</t>
  </si>
  <si>
    <t>120625a</t>
  </si>
  <si>
    <t>2.2 Proactively plan for changes in the use of unique identifiers and develop technology roadmaps to help guide ICANN activities</t>
  </si>
  <si>
    <t>2.2.1 WHOIS Core Function/Service &amp; Improvements</t>
  </si>
  <si>
    <t>Next Generation PDP</t>
  </si>
  <si>
    <t>Supervise the GNSO WHOIS PDP requested by the Board addressing the purpose, access and accuracy of WHOIS</t>
  </si>
  <si>
    <t>Expert Working Group Follow-Up</t>
  </si>
  <si>
    <t>Follow-up work on the Expert Working Group</t>
  </si>
  <si>
    <t>Strategic Support on WHOIS Issues and Evolution of WHOIS</t>
  </si>
  <si>
    <t>Oversee and provide strategic direction on the cross-functional activities related to WHOIS and the evolution or replacement of WHOIS.</t>
  </si>
  <si>
    <t>Ongoing Guidance and Interaction for WHOIS RDS</t>
  </si>
  <si>
    <t>Guidance and interaction for activities of WHOIS RDS.</t>
  </si>
  <si>
    <t>FY17 WHOIS Product Management</t>
  </si>
  <si>
    <t>Cross-organizational coordination of all Whois-related initiatives at all stages (policy development, implementation, contract implementation).</t>
  </si>
  <si>
    <t>2.2.2 Identifier Evolution</t>
  </si>
  <si>
    <t>Applied Research</t>
  </si>
  <si>
    <t>Research projects aimed at improving the understanding and use of technologies related to the Internet's system of unique identifiers.</t>
  </si>
  <si>
    <t>Technology Roadmap Development</t>
  </si>
  <si>
    <t xml:space="preserve">In conjunction with the community, developing a technology roadmap for the Internet's system of unique identifiers that ICANN coordinates. </t>
  </si>
  <si>
    <t>Universal Acceptance Research/Development</t>
  </si>
  <si>
    <t>Providing research and development support for Universal Acceptance-related efforts</t>
  </si>
  <si>
    <t>FY17 Applied Research</t>
  </si>
  <si>
    <t>FY17 Technical Engagement and Support</t>
  </si>
  <si>
    <t>FY17 Open Data Pilot</t>
  </si>
  <si>
    <t>2.2.3 Technical Experts Group</t>
  </si>
  <si>
    <t>TEG Improvements</t>
  </si>
  <si>
    <t>Supporting and evolving the Technical Experts Group</t>
  </si>
  <si>
    <t>2.2.4 Security, Stability, and Resiliency of Internet Identifiers</t>
  </si>
  <si>
    <t>KSK Rollover</t>
  </si>
  <si>
    <t>Complete the plan, and if appropriate execute, a root zone key signing key rollover.</t>
  </si>
  <si>
    <t>Root Server System Support</t>
  </si>
  <si>
    <t xml:space="preserve">Providing technology support for the Root Server System, including researching new mechanisms to increase overall root server system security, stability, and resiliency, analyzing the operation of the root server system as a whole, and engaging in technical fora in which root server system-related topics are discussed. </t>
  </si>
  <si>
    <t>KSK Improvement</t>
  </si>
  <si>
    <t>Exploring improvements in the policies, processes, and mechanisms used to manage the root zone DNSSEC Key Signing Key.</t>
  </si>
  <si>
    <t>Internet Health Indicators</t>
  </si>
  <si>
    <t>Developing a set of draft metrics that can be used to establish a baseline for "Internet Health" and subsequently measure improvements or degradation of overall "Internet Health".</t>
  </si>
  <si>
    <t>DNS Traffic Analysis</t>
  </si>
  <si>
    <t>Research project aimed at exploring tools and methodologies for analyzing DNS traffic.</t>
  </si>
  <si>
    <t>FY17 Identifier Threat Awareness &amp; Preparedness (ITAP)</t>
  </si>
  <si>
    <t>Identifier threat awareness and preparedness. Projects in this area fall into two categories: 
a. Threat Intelligence and Response Preparation involves the exchange of information that reveals or anticipates a threat or an imminent attack of a global nature involving identifier systems and the concomitant preparation of defenses against attack, increase in vigilance, or countermeasures (e.g., increasing diversity or capacity as a resiliency measure). 
b. Coordinated Response involves the fulfillment of roles ICANN plays (typically, as a facilitator, notifier, knowledge or information contributor) in response to security events or incidents where identifier systems have been targeted or employed as instruments of attack (e.g., abuse or misuse of domains or the DNS by a globally-distributed botnet).</t>
  </si>
  <si>
    <t>FY17 - SSR General</t>
  </si>
  <si>
    <t>This project is to capture and track activities that supports Oversight and to the other projects for the IS-SSR portfolio and to manage the IS-SSR Department</t>
  </si>
  <si>
    <t>FY17 - Global Security Engagement</t>
  </si>
  <si>
    <t>Project for Global Security engagement in collaboration with GSE</t>
  </si>
  <si>
    <t>FY17 - SSR Analytics</t>
  </si>
  <si>
    <t>Identifier SSR Analytics. Projects in this area are intended to develop metrics or analytics for identifier systems and include: 
a. Root system metrics. Definition of metrics, collection conventions, and analytics that provide information related to the SSR of root (and by extension, TLD) operations. (Note: this is to be coordinated with the root operator and other external communities, and will consider SSAC’s root scaling recommendations.) 
b. Innovative uses of data. This initiative will explore ICANN’s access to DNS-OARC, “L” root or other big DNS data, such as Day In The Life (DITL), to observe what effects the increase in delegations, IPv6 and DNSSEC usage, or new criminal misuses of DNS have on SSR.</t>
  </si>
  <si>
    <t>FY17 - Outreach Trust Based Collaboration</t>
  </si>
  <si>
    <t>Activities related to working with the community that entail providing Subject Matter Expertise (SME) resources. These include participation in panels, working groups, committees etc. 
They also include participation at events upon request from GSE, the ICANN Speaker bureau or others.</t>
  </si>
  <si>
    <t>FY17 - AOC SSR Review Support</t>
  </si>
  <si>
    <t>Support related to the FY17 AOC SSR Review</t>
  </si>
  <si>
    <t>2.3 Support the evolution of domain name marketplace to be robust, stable and trusted</t>
  </si>
  <si>
    <t>WHOIS Coordination &amp; Implementation</t>
  </si>
  <si>
    <t>To promote trust and confidence in the Internet for all stakeholders, ICANN is committed to: 
• Enforcing its current WHOIS policy 
• Identifying improvements to the accuracy and reliability of the WHOIS system and 
• Determining whether there is a better system for providing information about gTLD domain names, consistent with applicable data protection and privacy laws.</t>
  </si>
  <si>
    <t>2.3.2 Placeholder: Projects in this portfolio were moved to 2.1.5 based on feedback received on the draft plans. This placeholder has been retained to minimize reader confusion regarding portfolio numbering.</t>
  </si>
  <si>
    <t>n/a</t>
  </si>
  <si>
    <t>Placeholder for 2.3.2</t>
  </si>
  <si>
    <t>2.3.3 GDD Technical Services</t>
  </si>
  <si>
    <t>SLA Monitoring System</t>
  </si>
  <si>
    <t xml:space="preserve">Specification 10 of the new gTLD base agreement specifies the Service Level Requirements that Registry Operators need to comply with. In case that the Registry Operator does not comply with the specified SLRs, ICANN may designate an Emergency Back-End Registry Operator.
A monitoring system called SLA (Service Level Agreement) Registry monitoring system is envisioned as the tool that will measure the compliance of the Registry Operators with the specified SLRs. </t>
  </si>
  <si>
    <t>GTLD Technical Compliance Monitoring</t>
  </si>
  <si>
    <t>Provide periodic monitoring/notification (where it does not already exist) of compliance to control points defined within the registry agreement (Articles 2,6 and all specifications) for all contracted GTLD Registry operators</t>
  </si>
  <si>
    <t>Ongoing Operations &amp; Policy Research Administration - FY17</t>
  </si>
  <si>
    <t>Completion of department administration &amp; operations work</t>
  </si>
  <si>
    <t>2.3.4 Internationalized Domain Names</t>
  </si>
  <si>
    <t>IDN Variants Project 1 — Label Generation Ruleset Tool</t>
  </si>
  <si>
    <t>Develop a technical standard, and supporting proof-of-concept tools, for IDN label generation rulesets (a.k.a. IDN tables)</t>
  </si>
  <si>
    <t>IDN Variant TLD Program - Project 2.2</t>
  </si>
  <si>
    <t>This project implements the LGR Procedure which was developed in Project 2.1. Project Deliverables: 1. Establish the Integration Panel. 2. Identify Advisors to all Panels. 3. Create infrastructure and suport needed for Generation Panels.4. Support Integration and Community Panels to create the Root IDN LGR</t>
  </si>
  <si>
    <t>IDN Variant TLD Program - Project 7</t>
  </si>
  <si>
    <t xml:space="preserve">The scope of this project is to prepare ICANN systems and processes for allocation of Variant TLD labels. This work is being carried out in preparation for Variant TLD delegation should the Label Generation Rules deem that an applied for variant TLD Label is allocatable. It includes:
1. Identifying updates to ICANN procedures and systems to account for IDN Variants labels, if allocated.
2. Identifying updates to new gTLD and IDN ccTLD programs to process variants if LGR defines any allocatable variants.
</t>
  </si>
  <si>
    <t>IDN ccTLD Evaluations</t>
  </si>
  <si>
    <t>Evaluation of IDN ccLTDs under the Fast track process or eventually the approved policy.</t>
  </si>
  <si>
    <t>IDN Tables</t>
  </si>
  <si>
    <t xml:space="preserve">To facilitate and improve consistency of testing and stability of registry operations of new gTLDs, ICANN intends to develop reference IDN tables in machine readable format, called Label Generation Rulesets (LGRs) for the second level, for use in PDT and the Registry Service Evaluation Process (RSEP). </t>
  </si>
  <si>
    <t>IDN Implementation Guideline</t>
  </si>
  <si>
    <t>IDN Program - Communication Plan</t>
  </si>
  <si>
    <t>2.3.5 New gTLD Program</t>
  </si>
  <si>
    <t>FY17 New gTLD Program Support Activities</t>
  </si>
  <si>
    <t>Tracks all activities prior to New gTLD Contracting Operations</t>
  </si>
  <si>
    <t>FY17 New gTLD Program Administration &amp; Manangement</t>
  </si>
  <si>
    <t>Program Administration and Management operations of the 2012 round of the New gTLD Program for Fiscal Year 2017</t>
  </si>
  <si>
    <t>FY17 New gTLD Contracting and PreDelegation Operations</t>
  </si>
  <si>
    <t>Program Operations to support New gTLD Contracting, as well as prior to delegation operations including Pre-Delegation Testing, Registry On-boarding and Transition to Delegation.  Module 5 of the AGB.</t>
  </si>
  <si>
    <t>TMCH Operational Management FY17</t>
  </si>
  <si>
    <t>Operate and support Trademark Clearinghouse to enable New gTLD launch processes</t>
  </si>
  <si>
    <t>FY17 New gTLD Allocations from ICANN</t>
  </si>
  <si>
    <t>Project to Capture FY17 cost allocations from ICANN (Company 1) to New gTLD budget</t>
  </si>
  <si>
    <t>FY17 New gTLD Systems Development and Management</t>
  </si>
  <si>
    <t xml:space="preserve">This project is for IT to provide development support and on-going maintenance to Salesforce for the purposes of administering the GTLD program. 
This project is also for IT to provide on-going maintenance of the various other GTLD systems including: Public Posting Pages (microsite), External Share Drives &amp; Vendor VPNs, TAS and SUGAR CRM. </t>
  </si>
  <si>
    <t>2.3.6 Outreach and Relationship Management with Existing and new Registry, Registrar Community</t>
  </si>
  <si>
    <t>FY17: Outreach and Relationship Management with Existing and new Registry, Registrar Community</t>
  </si>
  <si>
    <t>2.3.7 Domain Name Services</t>
  </si>
  <si>
    <t>FY17 Program Reviews Implementation Projects</t>
  </si>
  <si>
    <t>Implements recommendations deriving from CCT or other reviews conducted on the New gTLD Program.</t>
  </si>
  <si>
    <t>Ongoing - Policy Implementation Coordination</t>
  </si>
  <si>
    <t>Communication, scheduling, and coordination activities for consensus policy implementation projects within GDD.  Support for community dialogue on policy and implementation procedures within ICANN.</t>
  </si>
  <si>
    <t>Domain Name Services &amp; Industry Engagement Department Operation</t>
  </si>
  <si>
    <t>On-going operation of the Domain Name Services &amp; Industry Engagement Department</t>
  </si>
  <si>
    <t>Domain Name Services &amp; Industry Engagement - Regional</t>
  </si>
  <si>
    <t>Domain Name Service &amp; Industry Engagement regional Travel for site visits and meeting with contracted parties.</t>
  </si>
  <si>
    <t>Domain Name Services &amp; Industry Engagement</t>
  </si>
  <si>
    <t>Domain Name Services ongoing operations and Industry Engagement</t>
  </si>
  <si>
    <t>2.3.8 Next gTLD Round Planning</t>
  </si>
  <si>
    <t>New gTLD Program Reviews &amp; Assessment</t>
  </si>
  <si>
    <t>Coordination of various program reviews and assessments; construction of steps to next application round.</t>
  </si>
  <si>
    <t>CCT Metrics Research &amp; Reporting</t>
  </si>
  <si>
    <t>This project implements collection, analysis, and presentation of information in response to the GNSO/ALAC recommended metrics to inform the anticipated AOC review of the New gTLD Program.</t>
  </si>
  <si>
    <t>FY17 Program Review Implementation Projects</t>
  </si>
  <si>
    <t>Development and Implementation of projects resulting from the various reviews of the New gTLD program</t>
  </si>
  <si>
    <t>2.3.9 Universal Acceptance</t>
  </si>
  <si>
    <t>Universal Acceptance of TLDs</t>
  </si>
  <si>
    <t>Promote the technical acceptance of all TLDs in software so that names that include new TLDs can be used just like those that include old TLDs.</t>
  </si>
  <si>
    <t>2.3.10 Registry Services</t>
  </si>
  <si>
    <t>Framework for Handling Security Threats</t>
  </si>
  <si>
    <t xml:space="preserve">Define implementation details of the Security checks called for by the NGPC's Proposal for Implementation of GAC Safeguards Applicable to All New gTLD (Resolution 2013.06.25.NG02). Develop a Framework for Registry Operators to conduct periodic security checks and respond to identified security threats in consultation with the community. </t>
  </si>
  <si>
    <t>RyS Department Projects</t>
  </si>
  <si>
    <t>On-going efforts by Registry Service Owners to define, monitor, control and optimize the Services they own.  Service owners manage their multiple services as sub-projects under this project.</t>
  </si>
  <si>
    <t>IGO/INGO Policy Implementation</t>
  </si>
  <si>
    <t>Protection of IGO-INGO Identifiers in All gTLDs 
(1) consider and implement the policy recommendations from the GNSO on protections for INGOs; and 
(2) consider the policy recommendations from the GNSO as it continues to actively develop an approach to respond to the GAC advice on protections for IGOs;</t>
  </si>
  <si>
    <t>Thick Whois policy implementation</t>
  </si>
  <si>
    <t xml:space="preserve">Implement the Thick Whois policy.  Define process, develop tools, and document the procedure. </t>
  </si>
  <si>
    <t>PICDRP Standing Panel</t>
  </si>
  <si>
    <t>PICDRP Panel management: The Public Interest Commitment Dispute Resolution Panel addresses complaints that a Registry may not be complying with the Public Interest Commitment(s) in Specification 11 of their Registry Agreement.</t>
  </si>
  <si>
    <t>RSTEP Standing Panel</t>
  </si>
  <si>
    <t>On-going Management of the RSTEP.  The Registry Services Technical Evaluation Panel is a group of experts retained by ICANN . The experts are from the area of design, management and implementation of the complex systems and standards-protocols utilized in the Internet infrastructure and DNS.</t>
  </si>
  <si>
    <t>Policy Development Projects</t>
  </si>
  <si>
    <t>Monitor development of new policies and plan for potential implementation</t>
  </si>
  <si>
    <t>RyS Department Training</t>
  </si>
  <si>
    <t>Registry Service Department staff training including annual cross-team training</t>
  </si>
  <si>
    <t>RyS Department Operations</t>
  </si>
  <si>
    <t>On-going operation of the Registry Services Group within the GDD Domain Name Services and Engagement</t>
  </si>
  <si>
    <t>RyS Service Definition, Modification, and Launch</t>
  </si>
  <si>
    <t>Process to create and launch registry services</t>
  </si>
  <si>
    <t>RyS Outreach &amp; Engagement</t>
  </si>
  <si>
    <t>Create outreach and engagement strategy for Registry Operators. Plan and conduct outreach and engagement activities to promote and cultivate positive and constructive relationship with Registry Operators: among ICANN Staff, Registries, Registrars and other participants in the DNS Industry value chain.</t>
  </si>
  <si>
    <t>2.3.11 Registrar Services</t>
  </si>
  <si>
    <t>Registrar Whois Address Cross Field Validation Initiative</t>
  </si>
  <si>
    <t>Collaborative work with Registrar Working Group to develop a technically and commercially feasible approach to cross-field address validation (Whois) as described in the 2013 RAA's Whois Accuracy Program Specification.</t>
  </si>
  <si>
    <t>Privacy Proxy Accreditation Implementation</t>
  </si>
  <si>
    <t>Consensus Policy Implementation Project Template for AtTask</t>
  </si>
  <si>
    <t>Registrar Services (FY17)</t>
  </si>
  <si>
    <t>All Registrar Services team services and functions (and expenses) that take place in Fiscal Year 2017 and are not related to application processing, registrar outreach, or a project already identified in at-task.</t>
  </si>
  <si>
    <t>Registrar &amp; Community Outreach (FY17)</t>
  </si>
  <si>
    <t>The ongoing, day-to-day operational efforts of the Registrar Services team related primarily to registrar and applicant training and outreach activities in Fiscal Year 2017.</t>
  </si>
  <si>
    <t>2-Support a healthy, stable and resilient unique identifier ecosystem Total</t>
  </si>
  <si>
    <t xml:space="preserve"> 3-Advance organizational, technological and operational excellence                                                           3-Advance organizational, technological and operational excellence                                                           3-Advance organizational, technological and operational excellence                                                           </t>
  </si>
  <si>
    <t>3.1 Ensure ICANN’s long-term financial accountability, stability and sustainability</t>
  </si>
  <si>
    <t>3.1.1 Strategic and Operating Planning</t>
  </si>
  <si>
    <t>Strategic Initiatives KSF/KPI Development and Reporting</t>
  </si>
  <si>
    <t>Evolve the reporting mechanism and meaningful measures for monitoring and tracking the Strategic Initiatives team's performance.</t>
  </si>
  <si>
    <t>Strategic Plan Update</t>
  </si>
  <si>
    <t>Consider significant internal and external developments to validate whether the Five Year Strategic Plan remains relevant or whether it needs to be modified.  Coordinate feedback from multistakeholder community and the Board.</t>
  </si>
  <si>
    <t>SI Communications and Engagement of internal audiences</t>
  </si>
  <si>
    <t>Engage with and communicate key aspects of SI team work  to internal audiences to inspire improved understanding, effectiveness of work and overall alignmemnt.  Use all available channels including new ICANN intranet, webinars, onboarding, etc.</t>
  </si>
  <si>
    <t>Ongoing Strategic Initiatives Operations for FY17</t>
  </si>
  <si>
    <t>Manage budget and operations of the Strategic Initiatives Department including recruiting and filling department positions, and initiating and supporting new initiatives.</t>
  </si>
  <si>
    <t>3.1.2 Organizational Excellence and Intelligence</t>
  </si>
  <si>
    <t>Organizational Excellence - Improvement Measurement Activities</t>
  </si>
  <si>
    <t>Develop and deliver ICANN's Organizational Excellence program</t>
  </si>
  <si>
    <t>BI Implementation (Cognos)</t>
  </si>
  <si>
    <t xml:space="preserve">Creation and development of a data warehouse and business intelligence (BI) solution(s) in support of ICANN’s KPI Dashboard. </t>
  </si>
  <si>
    <t>3.1.3 Finance and Procurement</t>
  </si>
  <si>
    <t>FY17 Financial Planning and Analysis</t>
  </si>
  <si>
    <t>Recurring FY17 Financial Planning and Analysis activities</t>
  </si>
  <si>
    <t>FY17 Finance and Procurement Operational Activities</t>
  </si>
  <si>
    <t xml:space="preserve">All FY17 finance &amp; procurement on-going operational activities </t>
  </si>
  <si>
    <t>3.1.4 Enterprise Risk Management</t>
  </si>
  <si>
    <t>FY17 - ERM Operating Activities</t>
  </si>
  <si>
    <t xml:space="preserve">ERM activities include 1) Perform Quarterly Enterprise Risk Assessment and 2) Support Insurance Renewal Process </t>
  </si>
  <si>
    <t>3.1.5 Support Operations</t>
  </si>
  <si>
    <t>ICANN 57 MEETING COSTS TRACKING</t>
  </si>
  <si>
    <t>Finance Cost tracking</t>
  </si>
  <si>
    <t>Organization-wide cost tracking for ICANN 57. This includes all travel and meeting costs, professional services, administration, and technical services. This does not include the labor for attending.</t>
  </si>
  <si>
    <t>ICANN 58 MEETING COSTS TRACKING</t>
  </si>
  <si>
    <t>Organization-wide cost tracking for ICANN 58. This includes all travel and meeting costs, professional services, administration, and technical services. This does not include the labor for attending.</t>
  </si>
  <si>
    <t>ICANN 59 MEETING COSTS TRACKING</t>
  </si>
  <si>
    <t>Organization-wide cost tracking for ICANN 59. This includes all travel and meeting costs, professional services, administration, and technical services. This does not include the labor for attending.</t>
  </si>
  <si>
    <t>FY17 - Ongoing - Operations Leadership</t>
  </si>
  <si>
    <t>Leadership &amp; management of ICANN Operations.</t>
  </si>
  <si>
    <t>FY17 - Ongoing - APAC Operations</t>
  </si>
  <si>
    <t>Operational support activities of the APAC Hub</t>
  </si>
  <si>
    <t>FY17 - Ongoing - Administrative Operations - Engagement Offices</t>
  </si>
  <si>
    <t>Administration of the ongoing operations of the Engagement Offices</t>
  </si>
  <si>
    <t>FY17 - Ongoing - Administrative Operations - General</t>
  </si>
  <si>
    <t>Administration of the ongoing and general operations of the ICANN offices.</t>
  </si>
  <si>
    <t>FY 17 - Ongoing - Administrative Services - Hub Offices</t>
  </si>
  <si>
    <t>Administration of the ongoing operations of the Hub Offices</t>
  </si>
  <si>
    <t>FY17 - Ongoing - HR Development - Staff Morale &amp; Rewards</t>
  </si>
  <si>
    <t>Activities to engage and motivate staff morale and teamwork</t>
  </si>
  <si>
    <t>FY17 - Ongoing - HR Operations</t>
  </si>
  <si>
    <t>Ongoing HR Operations activities, including compensation, benefits, payroll, HR transactions and HR policies and compliance</t>
  </si>
  <si>
    <t>FY17 - Ongoing - Talent Acquisition</t>
  </si>
  <si>
    <t>All work related to Talent Acquisition for the organization</t>
  </si>
  <si>
    <t>FY17 - Ongoing - Travel Services</t>
  </si>
  <si>
    <t>Maintain travel vendor relationships and support miscellaneous meetings</t>
  </si>
  <si>
    <t>FY17 - LA Office Construction</t>
  </si>
  <si>
    <t>Expansion into additional space on fourth floor - furniture and adjustments to third floor as needed</t>
  </si>
  <si>
    <t>FY17 Office of the CEO Management</t>
  </si>
  <si>
    <t xml:space="preserve">Central coordinating point for activities related to the President and CEO’s Office.  </t>
  </si>
  <si>
    <t>ICANN Meeting 57 - North America</t>
  </si>
  <si>
    <t>Manage ICANN 57 in North America. This includes all travel and meeting costs, professional services, administration, and technical services. This does not include the labor for attending.</t>
  </si>
  <si>
    <t>ICANN Meeting 58 - Europe</t>
  </si>
  <si>
    <t>Manage ICANN 58 in Europe. This includes all travel and meeting costs, professional services, administration, and technical services. This does not include the labor for attending.</t>
  </si>
  <si>
    <t>ICANN Meeting 59 - Africa</t>
  </si>
  <si>
    <t>Manage ICANN 59 in Africa. This includes all travel and meeting costs, professional services, administration, and technical services. This does not include the labor for attending.</t>
  </si>
  <si>
    <t>FY2017 Meetings Team Ongoing Operations and Coordination</t>
  </si>
  <si>
    <t>FY2017 - Manage other conferences and events</t>
  </si>
  <si>
    <t>Manage conferences and events requested by ICANN staff</t>
  </si>
  <si>
    <t>FY2017 - Implement New ICANN Meetings Strategy</t>
  </si>
  <si>
    <t>Manage planning and execution</t>
  </si>
  <si>
    <t>FY2017 - Meetings Team Retreat</t>
  </si>
  <si>
    <t>Meetings Team Retreat</t>
  </si>
  <si>
    <t>3.2 Ensure structured coordination of ICANN’s technical resources</t>
  </si>
  <si>
    <t xml:space="preserve">3.2.1 Cybersecurity Hardening and Control </t>
  </si>
  <si>
    <t>FY17 Infrastructure projects and Services Ongoing</t>
  </si>
  <si>
    <t>All on-going infrastructure projects and services to maintain adequate performance of the systems supporting all ICANN operations.</t>
  </si>
  <si>
    <t>FY17 Ongoing Security &amp; Infrastructure support</t>
  </si>
  <si>
    <t>3.2.2 IT Infrastructure and Service Scaling</t>
  </si>
  <si>
    <t>Operations - Enterprise Resource Planning (ERP)</t>
  </si>
  <si>
    <t xml:space="preserve">Operationalize the Enterprise Resource Planning (ERP) system. </t>
  </si>
  <si>
    <t>Operations - Intranet</t>
  </si>
  <si>
    <t>Top 12 CyberSecurity Projects</t>
  </si>
  <si>
    <t>Following the completion of the Leidos recommended Top 16 Security Improvements, ICANN IT has determined another 12 measures (Leidos and non-Leidos recommended) to improve cyber security.</t>
  </si>
  <si>
    <t>SFDC - Highrise (31444)</t>
  </si>
  <si>
    <t>Project Highrise is the ICANN Reboot Realization Workplan.  It's goal is to rebuild ICANN’s Salesforce.com CRM service and Force.com platforms with a more declarative, scalable, and secure framework.  This includes developing a blueprint for integration and consolidation of various ICANN systems outside of Salesforce.  This project will take a multi-phased approach towards migrating existing data and functionality to a new org and data model.</t>
  </si>
  <si>
    <t>FY17 Outsourcing</t>
  </si>
  <si>
    <t xml:space="preserve">Ongoing development, testing and content management as provided by our outsource partner in India in support of the ICANN community </t>
  </si>
  <si>
    <t>FY17 Meeting Team Support (IT)</t>
  </si>
  <si>
    <t>IT support for ICANN meetings during FY17.</t>
  </si>
  <si>
    <t>FY17 General Administration Activities &amp; Personnel</t>
  </si>
  <si>
    <t>FY16 General Administration expenses - travel, training, stationary etc.</t>
  </si>
  <si>
    <t>FY17 Backoffice Solutions support</t>
  </si>
  <si>
    <t>Ongoing support for BI, Reqlogic, Great Plains etc.</t>
  </si>
  <si>
    <t>Jam Tart Implementation</t>
  </si>
  <si>
    <t>Implementation of content management and document management systems as they relate to redesign of icann.org.</t>
  </si>
  <si>
    <t>Ricart Review implementation</t>
  </si>
  <si>
    <t>In 2013, Glenn Ricart reviewed the ICANN IT team and came up with a set of 56 recommendations.  Many have been implemented.  In September 2015 he returned and reviewed the status on the changes.  This project covers the outstanding items.</t>
  </si>
  <si>
    <t>3.2.3 Root Systems Operations</t>
  </si>
  <si>
    <t>FY17 DNS Tactical Engineering</t>
  </si>
  <si>
    <t>FY17 ongoing support for L-Root services.</t>
  </si>
  <si>
    <t>3.3 Develop a globally diverse culture of knowledge and expertise available to ICANN’s Board, staff, and stakeholders</t>
  </si>
  <si>
    <t>3.3.1 Talent Management</t>
  </si>
  <si>
    <t>FY17 - Ongoing - HR Development</t>
  </si>
  <si>
    <t>HR Development projects for staff including training, needs assessment, business partners and succession planning</t>
  </si>
  <si>
    <t>3.3.2 ICANN Technical University</t>
  </si>
  <si>
    <t>ICANN Technical University</t>
  </si>
  <si>
    <t xml:space="preserve">Providing a mechanism to improve the technical understanding of the technology ICANN coordinates. </t>
  </si>
  <si>
    <t>3-Advance organizational, technological and operational excellence Total</t>
  </si>
  <si>
    <t xml:space="preserve">4-Promote ICANN’s role and multistakeholder approach                                          4-Promote ICANN’s role and multistakeholder approach                                          </t>
  </si>
  <si>
    <t>4.1 Encourage engagement with the existing Internet governance ecosystem at national, regional and international levels</t>
  </si>
  <si>
    <t>4.1.1 Coordination of ICANN participation in Internet Governance</t>
  </si>
  <si>
    <t>FY ICANN IGF Participation and Supporting activities</t>
  </si>
  <si>
    <t>Coordination of ICANN participation in IGF (international, regional and national) and support for IGF activities (IGF Secretariat, IGFSA, IGF MAG, Donors group etc.)</t>
  </si>
  <si>
    <t>4.2 Clarify the role of governments in ICANN and work with them to strengthen their commitment to supporting the global Internet ecosystem</t>
  </si>
  <si>
    <t>4.2.1 Support Governmental Advisory Committee (GAC) Engagement</t>
  </si>
  <si>
    <t>FY17 GE GAC Engagement</t>
  </si>
  <si>
    <t>Project for GE staff engagement with the GAC - includes monthly calls with leadership, the creation and delivery of activity reports, ATRT deliverables, collaboration with GAC Secretariat staff and participation in working groups as requested for initiatives</t>
  </si>
  <si>
    <t>4.2.2 Engagement with Governments and International Governmental Organizations (IGOs)</t>
  </si>
  <si>
    <t>FY17 Ongoing Government Engagement - Global</t>
  </si>
  <si>
    <t xml:space="preserve">Work with the country missions (permanent representatives and trade missions) in Geneva and New York in coordination with the work in the capitals to promote awareness of ICANN's role in IG ecosystem, understanding and support for the MSM and maintenance of a single stable interoperable Internet   </t>
  </si>
  <si>
    <t>FY17 Ongoing Government Engagement - North America</t>
  </si>
  <si>
    <t>Ongoing engagement with the governments of North America in coordination with the work of GE and GSE in the IGOs and IOs and  with the country missions (permanent representatives and trade missions) in Geneva and New York in coordination with the work in the capitals to promote awareness of ICANN's role in IG ecosystem, understanding and support for the MSM and maintenance of a single stable interoperable Internet</t>
  </si>
  <si>
    <t>FY17 Government Engagement Coordination and Operations</t>
  </si>
  <si>
    <t>Coordination and operations work to support GE department and collaboration with other departments (GSE, Strategic Initiatives) and function departments within ICANN (Finance Legal, HR) to further ICANNs work with the country missions, IGO, IO and the work in the capitals to promote awareness of ICANN's role in IG ecosystem, understanding and support for the MSM and maintenance of a single stable interoperable Internet</t>
  </si>
  <si>
    <t>4.3 Participate in the evolution of a global, trusted, inclusive multistakeholder Internet Governance ecosystem that addresses Internet issues</t>
  </si>
  <si>
    <t>4.3.1 Support Internet Governance Ecosystem Advancement</t>
  </si>
  <si>
    <t>FY17 Ongoing IGO and IO engagement</t>
  </si>
  <si>
    <t>Work with IGO and IO staff as well as the country missions (permanent representatives and trade missions) in Geneva and New York to support the IG ecosystem (maintenance and evolution);  to promote awareness of ICANN's role in IG ecosystem, understanding and support for the MSM and maintenance of a single stable interoperable Internet</t>
  </si>
  <si>
    <t>4.4 Promote role clarity and establish mechanisms to increase trust within the ecosystem rooted in the public interest</t>
  </si>
  <si>
    <t>4.4.1 Contractual Compliance Functions</t>
  </si>
  <si>
    <t>Contractual Compliance for Registrars &amp; Registries</t>
  </si>
  <si>
    <t>To capture staff efforts to address and resolve non-compliance issues by using the informal and formal contractual compliance process. This activity covers complaints submitted to ICANN and internal efforts identified through monitoring.</t>
  </si>
  <si>
    <t>Contractual Compliance Administration &amp; Training</t>
  </si>
  <si>
    <t>To capture staff development and administrative activities; Administrative refers to non-direct project activities for example: recruiting, meetings, management, support activities, training, travel, etc.</t>
  </si>
  <si>
    <t>Contractual Compliance Annual Report</t>
  </si>
  <si>
    <t>To capture the efforts from planning to publishing the contractual compliance 2016 Annual Report in FY17.</t>
  </si>
  <si>
    <t>Contractual Compliance Reporting and Outreach</t>
  </si>
  <si>
    <t>To develop and deliver outreach activities related to community and contracted parties for information purposes, training or improvements. This project includes travel and metric updates and reporting</t>
  </si>
  <si>
    <t>Contractual Compliance Audit Program</t>
  </si>
  <si>
    <t>To proactively identify deficiencies, manage the remediation process to ensure contracted parties comply with the Agreement between ICANN, publish the audit report findings and provide an update to the community.</t>
  </si>
  <si>
    <t>4.4.2 Contractual Compliance Initiatives &amp; Improvements</t>
  </si>
  <si>
    <t>Contractual Compliance System Improvements</t>
  </si>
  <si>
    <t>To plan, document and implement process &amp; system, metrics reporting improvements as it relates to enhanced requirements, contract and/or policy updates and process improvements.</t>
  </si>
  <si>
    <t>Contractual Compliance Online Learning</t>
  </si>
  <si>
    <t>To deliver online learning modules (eLearning) to the community in an effort to improve knowledge and awareness of contractual compliance.</t>
  </si>
  <si>
    <t>Contractual Compliance Contract &amp; Policy Work</t>
  </si>
  <si>
    <t>To support and contribute to activities related to contract, Policy and working groups effort.</t>
  </si>
  <si>
    <t>4.4.3 Contractual Compliance and Safeguards</t>
  </si>
  <si>
    <t>Outreach to constituents</t>
  </si>
  <si>
    <t>Outreach to ICANN consituents and interested parties re compliance.  Establish regular channels of communication with a number of parties to understand their concerns and consider how those concerns may be addressed within compliance.</t>
  </si>
  <si>
    <t>Cooperation and Coordination in Areas Outside Contract Terms</t>
  </si>
  <si>
    <t xml:space="preserve">Develop ways to implement safeguards that are outside the scope of pure contract enforcement through coordination and cooperation with diverse parties in the Internet ecosystem to tackle difficult problems. </t>
  </si>
  <si>
    <t>Refinement of Compliance Functions</t>
  </si>
  <si>
    <t xml:space="preserve">Develop more nuanced analytic approach to compliance enforcement, applying more analysis and nuance to ICANN's philosophical approach to compliance. </t>
  </si>
  <si>
    <t>4.4.4 Strategic Initiatives</t>
  </si>
  <si>
    <t>Strategy High Level</t>
  </si>
  <si>
    <t>I* Engagement</t>
  </si>
  <si>
    <t>Work on I* Engagement project</t>
  </si>
  <si>
    <t>Strategic Initiatives - Public Data</t>
  </si>
  <si>
    <t xml:space="preserve">Make useful data publicly available in machine-readable form and in interactive, accessible summaries </t>
  </si>
  <si>
    <t>Institutional Confidence Index</t>
  </si>
  <si>
    <t xml:space="preserve">Establish framework for indexing trust within the multistakeholder environment and conduct the first assessment. </t>
  </si>
  <si>
    <t>Public Communication and Reporting</t>
  </si>
  <si>
    <t>Enhance  public communication and reporting of Strategic Initiative Department projects; coordinate with the Communications Department and other departments, as needed, to improve public, and staff, awareness of status and progress on key initiatives; improve messaging, develop templates for effective delivery and tools to be able to do a more effective communication and reporting job on a go forward basis.</t>
  </si>
  <si>
    <t>Development of KPI to Measure ICANN's Mechanisms to Increase Public Trust</t>
  </si>
  <si>
    <t>The KPI will report progress of the project to develop a further KPI that will provide a composite measure of how ICANN's accountability mechanisms are working. It will provide a clear summary of the steps ICANN is taking to find a methodology that can measure the mechanisms that are intended to increase public trust. It is therefore a clear first stage in achieving the Goal 4.4.</t>
  </si>
  <si>
    <t>Ongoing Guidance and Interaction for BGC</t>
  </si>
  <si>
    <t>Guidance and interaction for activities of the Board Governance Committee.</t>
  </si>
  <si>
    <t>Ongoing Strategic Initiatives Briefings</t>
  </si>
  <si>
    <t>Guidance and support for activities for internal departments and committees.</t>
  </si>
  <si>
    <t>4-Promote ICANN’s role and multistakeholder approach Total</t>
  </si>
  <si>
    <t xml:space="preserve">5-Develop and implement a global public interest framework bounded by ICANN's mission                                         5-Develop and implement a global public interest framework bounded by ICANN's mission                                         5-Develop and implement a global public interest framework bounded by ICANN's mission                                         5-Develop and implement a global public interest framework bounded by ICANN's mission                                         </t>
  </si>
  <si>
    <t>5.1 Act as a steward of the public interest</t>
  </si>
  <si>
    <t>5.1.1 Legal Advisory Function</t>
  </si>
  <si>
    <t>FY17 - General Advice to Senior Leadership</t>
  </si>
  <si>
    <t>Providing general advice to the ICANN Senior Leadership.</t>
  </si>
  <si>
    <t>FY17 - Stakeholder Services (Legal Support)</t>
  </si>
  <si>
    <t>Provide legal advice and support to the Communications, New gTLDs, Policy, Registrar, Registry, GDD Operations, and Security Teams.</t>
  </si>
  <si>
    <t>FY17 - Global Stakeholder Engagement (Legal Support)</t>
  </si>
  <si>
    <t>Provide legal advice and support to the Global Stakeholder Engagement team.</t>
  </si>
  <si>
    <t>FY17 - Strategy (Legal Support)</t>
  </si>
  <si>
    <t>Provide legal advice and support to Strategic Initiatives Department</t>
  </si>
  <si>
    <t>FY16 ATRT2 Recommendation 9 Implementation</t>
  </si>
  <si>
    <t>5.1.2 Public Interest Decision Making</t>
  </si>
  <si>
    <t>Inclusion of Public Interest in Decision-Making</t>
  </si>
  <si>
    <t>Develop &amp; implement process for ensuring inclusion of public interest in decision-making.</t>
  </si>
  <si>
    <t>5.1.3 Legal Internal Support</t>
  </si>
  <si>
    <t>FY17 - Internal Services (Legal Support)</t>
  </si>
  <si>
    <t>Successful management of all legal aspects of internal facing work including finance, HR, security, etc.</t>
  </si>
  <si>
    <t>FY17 - Litigation Management</t>
  </si>
  <si>
    <t>Monitor and Manage ICANN Litigation matters and issues.</t>
  </si>
  <si>
    <t>FY17 - Legal Administrative Support</t>
  </si>
  <si>
    <t>Provide administrative support to ICANN General Counsel's Office and Legal Department: Staffing, Budget and Invoicing, Administrative Support.</t>
  </si>
  <si>
    <t>FY17 - GDD/New gTLD (Legal Support)</t>
  </si>
  <si>
    <t>Provide support for various aspects of GDD operations, including as it relates to registries, registrars, etc.   Provide support for New gTLD Operations; establish legal and contractual processes for review, negotiation and execution of New gTLD Registry Agreements; work with New gTLD program team and operations teams to coordinate legal processes with their processes; participate in discussions regarding agreements with legal, business and operations managers to assist and support program.</t>
  </si>
  <si>
    <t>FY17 - Contractual Services</t>
  </si>
  <si>
    <t>Overall enterprise wide support for contracting matters: Contract Administration, Contract Support for the Organization, Renewal of Registry Agreement, Review of RAA Applications and related issues, etc.</t>
  </si>
  <si>
    <t>5.1.4 Support ICANN Board</t>
  </si>
  <si>
    <t>2016 - 2017 NomCom Operation Selection Process - Project</t>
  </si>
  <si>
    <t>Support the work of NomCom 2016 with selection and announcement of NCAs for Board, ALAC, GNSO and ccNSO Council through early September 2016 and prepare for close out of 2016 NomCom at conclusion of 2016 NomCom term on 4 November 2016.
- Support the work of the 2017 NomCom with selection of NCAs for Board, ALAC, GNSO and ccNSO Council through 30 June 2017</t>
  </si>
  <si>
    <t>FY17 - Board (Legal Support)</t>
  </si>
  <si>
    <t>Provision of  Legal dept staff support to the Board and all of its Committees, as well as support as needed to the Board Support Group.</t>
  </si>
  <si>
    <t>FY17 - Secretary Functions</t>
  </si>
  <si>
    <t>Performing Secretary's duties, including but not limited to those related to Secretary's Notices, Board and Committee meetings, Annual General Meetings, corporate records, and implementation of decisions made by the Board of Directors and its Committees, as appropriate.</t>
  </si>
  <si>
    <t>FY17 - Board Support Ongoing Administrative and Department Operations Processes - Project</t>
  </si>
  <si>
    <t>Ongoing day to day Board Support Administrative and Operation Processes, include but not limited to: Board Support Staff Training, Board Administrative Support, Cross Functional Administrative Support...</t>
  </si>
  <si>
    <t>FY17 - Logistical Coordination and Execution of FY17 Board Workshops, Board Regular and Telephonic meetings (NOT TO INCLUDE BOARD TRAVEL SUPPORT) - Project</t>
  </si>
  <si>
    <t>Logistical Coordination of all FY17 Board Meetings and Board Workshops - To Include but not limited to: Venue Selection and Contract processing, Event Catering Coordination, AV/IT Contract Negotiation and Processing, Event Ground Transportation Contract Selection, Processing, Board Hosted Event Coordination, Board Outside Venue Event Coordination and Contract Processing</t>
  </si>
  <si>
    <t>FY17 - Board Meeting and Board Workshop Coordination and Meeting Content Support - Project</t>
  </si>
  <si>
    <t>Coordination of FY17 Board Workshops, Board Regular and Telephonic meeting agenda items, materials, notices, meeting facilitation, post-meeting exercises such as required posting of meeting prelim report, meeting minutes, translations, resolutions, etc</t>
  </si>
  <si>
    <t>FY17 - Board Operations Budget Management</t>
  </si>
  <si>
    <t>The Development, tracking and reporting of the FY17 Board Operations Adopted Budget - To includ but not limited to: Processing of all Board member expenses, Process of Board Operations Vendor contracts and invoices, Monthly Budget Reconciliations, quarterly adopted budget review and forecasting as required.</t>
  </si>
  <si>
    <t>FY17 - Board Advice Tool</t>
  </si>
  <si>
    <t>Develop the Board Advice Tool and Develop the Board Advice Process</t>
  </si>
  <si>
    <t>FY17 - Board Process Development</t>
  </si>
  <si>
    <t>Support activities for the Board including but not limited to Board Training activities, Board Master calendar, Board tools upgrades and purchase</t>
  </si>
  <si>
    <t>FY17 -  Administrative Support for Board Travel and Expense Report for  All ICANN and Non-ICANN Events</t>
  </si>
  <si>
    <t>Coordination of all Board travel costs both domestic and international (ICANN Meetings,Board Workshops and Non-ICANN Events) - including airfare, lodging, meals and incidentals.</t>
  </si>
  <si>
    <t>5.2 Promote ethics, transparency and accountability across the ICANN community</t>
  </si>
  <si>
    <t>5.2.1 Affirmation of Commitments (AoC) Reviews</t>
  </si>
  <si>
    <t>WHOIS Implementation Follow-up</t>
  </si>
  <si>
    <t>Manage ICANN's implementation of the 3 November 2012 Board Resolution in response to the recommendations of the WHOIS Review Team's Final Report related to the review of the WHOIS policy under the Affirmation of Commitments.</t>
  </si>
  <si>
    <t>AoC Review: SSR2</t>
  </si>
  <si>
    <t>Prepare for the upcoming work for the second SSR Review Team as mandated by the Affirmation of Commitments by facilitating the activities and interactions between the community and review team members once the review has commenced; facilitate development of recommendations to be submitted to the Board.</t>
  </si>
  <si>
    <t>AoC Review: WHOIS2</t>
  </si>
  <si>
    <t>Prepare for the upcoming work for the second WHOIS Review Team as mandated by the Affirmation of Commitments by facilitating the activities and interactions between the community and review team members once the review has commenced.</t>
  </si>
  <si>
    <t>AoC Review: Competition, Consumer Choice and Consumer Trust</t>
  </si>
  <si>
    <t>Prepare for the upcoming work for the CCT Review Team as mandated by the Affirmation of Commitments by facilitating the activities and interactions between the community and review team members once the review has commenced.</t>
  </si>
  <si>
    <t>ATRT2 Recommendation 5 Implementation</t>
  </si>
  <si>
    <t>This recommendation states The Board should review redaction standards for Board documents, Document Information Disclosure Policy (DIDP) and any other ICANN documents to create a single published redaction policy. Institute a process to regularly evaluate redacted material to determine if redactions are still required and if not, ensure that redactions are removed. </t>
  </si>
  <si>
    <t>SSR Review Implementation Coordination</t>
  </si>
  <si>
    <t>Oversee and provide strategic direction on the cross-functional activities related to SSR Review Team Recommendations.</t>
  </si>
  <si>
    <t>ATRT2 Recommendation Implementation Coordination</t>
  </si>
  <si>
    <t>Oversee the progress of implementation work (in conjunction with PMO), ensuring alignment with Enhancing ICANN Accountability.  Provide regular updates to the Board and ICANN stakeholders.</t>
  </si>
  <si>
    <t>TEG Activities that Relate to SSR Review Implementation</t>
  </si>
  <si>
    <t>Support TEG activities that intersect Strategic Initiative Department initiatives, including AoC SSR Review implementation projects and evolving the multistakeholder model.</t>
  </si>
  <si>
    <t>SSR Recommendation Implementation</t>
  </si>
  <si>
    <t>Support for the completion of the implementation of the first Security, Stability, and Resiliency Review Team recommendations</t>
  </si>
  <si>
    <t>AoC Review: Accountability and Transparency Review 3</t>
  </si>
  <si>
    <t>Prepare for the upcoming work for the third ATRT Review Team as mandated by the Affirmation of Commitments by facilitating the activities and interactions between the community and review team members once the review has commenced; facilitate development of recommendations to be submitted to the Board.</t>
  </si>
  <si>
    <t>Competition, Consumer Choice and Consumer Trust Implementation</t>
  </si>
  <si>
    <t>Oversee and provide strategic direction on the cross-functional activities related to CCT Review Team Recommendations.</t>
  </si>
  <si>
    <t>Strategic Initiatives: Reviews - Baseline</t>
  </si>
  <si>
    <t>For budget planning purposes only.</t>
  </si>
  <si>
    <t>Strategic Initiatives: Reviews - Incremental</t>
  </si>
  <si>
    <t>5.2.2 Organizational Reviews</t>
  </si>
  <si>
    <t>Ongoing FY17 Guidance and Support for OEC</t>
  </si>
  <si>
    <t>Guidance and support for activities of the Structural Improvements Committee of the Board.</t>
  </si>
  <si>
    <t>Board Guidance for GNSO Review</t>
  </si>
  <si>
    <t>Provide guidance and support to the Structural Improvements Committee and the Board in connection with the GNSO Review started in 2014.</t>
  </si>
  <si>
    <t>Structural Reviews: SSAC</t>
  </si>
  <si>
    <t>Plan and conduct SSAC review mandated by ICANN Bylaws; provide guidance and support to the Structural Improvements Committee and the Board on all aspects of planning and conducting the review.</t>
  </si>
  <si>
    <t>Structural Reviews: RSSAC</t>
  </si>
  <si>
    <t>Plan and conduct RSSAC review mandated by ICANN Bylaws; provide guidance and support to the Structural Improvements Committee and the Board on all aspects of planning and conducting the review.</t>
  </si>
  <si>
    <t>Structural Reviews: At Large</t>
  </si>
  <si>
    <t>Plan and conduct At Large review mandated by ICANN Bylaws; provide guidance and support to the Structural Improvements Committee and the Board on all aspects of planning and conducting the review.</t>
  </si>
  <si>
    <t>Structural Reviews: NomCom</t>
  </si>
  <si>
    <t>Plan and conduct NomCom review mandated by ICANN Bylaws; provide guidance and support to the Structural Improvements Committee and the Board on all aspects of planning and conducting the review.</t>
  </si>
  <si>
    <t>GNSO Review: Implementation of Recommendations</t>
  </si>
  <si>
    <t>Oversee implementation of recommendations by Westlake.</t>
  </si>
  <si>
    <t>At Large Review: Implementation of Recommendations</t>
  </si>
  <si>
    <t>Oversee implementation of recommendations.</t>
  </si>
  <si>
    <t>5.2.3 Conflicts of Interest and Organizational Ethics</t>
  </si>
  <si>
    <t>FY17 - Institutionalize Organizational Ethics Practices</t>
  </si>
  <si>
    <t>Develop ethics policy, taking into consideration external best practices and recommendations from expert group review.</t>
  </si>
  <si>
    <t>5.2.4 IANA Functions Stewardship Transition &amp; Enhancing ICANN Accountability</t>
  </si>
  <si>
    <t>Track 2 - Strengthen ICANN Governance and Accountability</t>
  </si>
  <si>
    <t>Enhancing ICANN Accountability &amp; Governance including :
1. Facilitate and support process on strengthening ICANN Governance &amp; Accountability; 
2. Manage substantive issues on accountability in relation to the IANA transition USG; 
3. Adopt and implement report and recommendations out of the process; and
4. As relevant, adopt timeline and mechanisms to address accountability recommendations not related to the IANA transition</t>
  </si>
  <si>
    <t>Track 1 - Transition of U.S. Government Stewardship of IANA functions at ICANN</t>
  </si>
  <si>
    <t xml:space="preserve">NTIA Stewardship Transition Track of the IANA Transition including :
1. Facilitate and support process for the NTIA IANA Stewardship Transition
2. Ensure link to Strengthening ICANN Accountability process as relevant to the 
transition
3. Track dialogues among affected and other parties, including input to the ICG:
4. Ensure proposal preparations consistent to meeting criteria set forth by NTIA
5. Adoption of proposal, formalize conclusion of the IANA contract
</t>
  </si>
  <si>
    <t>IANA Transition - General Cost Tracking</t>
  </si>
  <si>
    <t>Track 4 - Document strengthened relationship with policy and advisory bodies</t>
  </si>
  <si>
    <t xml:space="preserve">Document strengthened relationship with policy and advisory bodies including:
1. Strengthen MoU/develop mutual commitments documentation with IETF Administrative Oversight Committee (IAOC) / Internet Architecture Board IAB
2. Strengthen MoU/develop mutual commitments documentation with with Number Resources Organization (NRO) for Address Supporting Organization (ASO)
3. Develop mutual commitments documentation with the ccNSO
4. Revise/strengthen documentation with individual ccTLD managers to include mutual commitments and reflect post-transition relationship
5. Identify terms for inclusion in gTLD Registry Agreements allowing for continued recognition of ICANN’s role in the event of post-transition change
</t>
  </si>
  <si>
    <t>Track 3 - Maintain Security and Stability of Implementation of Root Zone Updates</t>
  </si>
  <si>
    <t>Maintain Security and Stability of Implementation of Root Zone Updates in post-Stewardship Transition environment.</t>
  </si>
  <si>
    <t>RZMS Development</t>
  </si>
  <si>
    <t>5.2.5 Accountability and Transparency Mechanisms</t>
  </si>
  <si>
    <t>FY17 - Ombudsman (Legal Support)</t>
  </si>
  <si>
    <t>Support Ombudsman as requested to assist with interactions with Board, staff and community</t>
  </si>
  <si>
    <t>FY17 - Transparency Mechanisms (Legal Support)</t>
  </si>
  <si>
    <t>Oversee and manage implementation of transparency mechanisms, such as the Documentary Information Disclosure Policy (DIDP), and implementing any adopted changes to the DIDP resulting from community-based accountability work.</t>
  </si>
  <si>
    <t>FY17 - Accountability Mechanisms (Legal Support)</t>
  </si>
  <si>
    <t>Manage and maintain Bylaws-mandated accountability mechanisms operations, and implement any adopted changes to Bylaws-mandated accountability mechanisms resulting from community-based accountability work.</t>
  </si>
  <si>
    <t>FY17 Ombudsman Office On-going project</t>
  </si>
  <si>
    <t>Ombudsman Office On-going operations</t>
  </si>
  <si>
    <t>5.3 Empower current and new stakeholders to fully participate in ICANN activities</t>
  </si>
  <si>
    <t>5.3.1 Development and Public Responsibility Tools</t>
  </si>
  <si>
    <t>FY17 Remote Hubs</t>
  </si>
  <si>
    <t>Simulating an "in room" ICANN Meeting experience for larger groups of individuals in their regional setting.</t>
  </si>
  <si>
    <t>FY17 Remote Participation</t>
  </si>
  <si>
    <t>Providing support and equal access and participation to all open and public ICANN Meetings</t>
  </si>
  <si>
    <t>FY17 ICANN Learn</t>
  </si>
  <si>
    <t>ICANN Learn is an online learning platform designed to help the global community better understand how ICANN and the Internet work. Courses are built for various skill levels, nationalities, and languages.</t>
  </si>
  <si>
    <t>5.3.2 Development and Public Responsibility Programs</t>
  </si>
  <si>
    <t>FY17 Ongoing Fellowship Program</t>
  </si>
  <si>
    <t>Fast Track immersion into the ICANN multistakeholder Community for continued engagement.</t>
  </si>
  <si>
    <t>FY17 Ongoing Newcomer Program Operations</t>
  </si>
  <si>
    <t>Providing ICANN information, resources and tools for those new to the ICANN Community to promote their future participation</t>
  </si>
  <si>
    <t>FY17 NextGen@ICANN</t>
  </si>
  <si>
    <t>The NextGen@ICANN program’s goal is to help unlock new opportunities and understanding for members of the next generation of Internet users.</t>
  </si>
  <si>
    <t>FY17 Internship Framework</t>
  </si>
  <si>
    <t>Strengthening the framework for internship program to serve broader international engagement goals under DPRD.</t>
  </si>
  <si>
    <t>FY17 DPRD Administration</t>
  </si>
  <si>
    <t>DPRD Admin Costs Tracking</t>
  </si>
  <si>
    <t>FY17 Leadership Training Program (LTP)</t>
  </si>
  <si>
    <t xml:space="preserve">Continuation of the annual Leadership Training Program (LTP) for SO/ACs and staff. </t>
  </si>
  <si>
    <t>5.3.3 Development and Public Responsibility Collaborations</t>
  </si>
  <si>
    <t>FY17 SO/AC Engagement Work</t>
  </si>
  <si>
    <t>Engaging with Community on work to enhance and support their volunteer experience</t>
  </si>
  <si>
    <t>FY17 Ongoing Collaborations</t>
  </si>
  <si>
    <t>Strengthen collaborations with partners across the IG ecosystem.</t>
  </si>
  <si>
    <t>FY17 Academic Outreach Support</t>
  </si>
  <si>
    <t>In an effort to help members of the next generation of Internet users and leaders, ICANN regularly organizes in-person and online meetings for the academic community.</t>
  </si>
  <si>
    <t>FY17 Public Interest Discussion Groups</t>
  </si>
  <si>
    <t>Supporting multistakeholder conversations and explorations on the public interest within ICANN's remit.</t>
  </si>
  <si>
    <t>5.3.4 Development and Public Responsibility New Program Development</t>
  </si>
  <si>
    <t>FY17 Stakeholder Journey Mentors</t>
  </si>
  <si>
    <t>Collaboration between staff and community to more effectively onboard new community members through peer mentorship</t>
  </si>
  <si>
    <t>FY17 Invest in the DNS Ecosystem Across Developing Regions</t>
  </si>
  <si>
    <t>Pilot: Enable the creation of distributed groups that will further knowledge about ICANN and its mission in developing regions.</t>
  </si>
  <si>
    <t>FY17 Strengthening Development Projects</t>
  </si>
  <si>
    <t>Further strengthen new projects and research on gaps.</t>
  </si>
  <si>
    <t>FY17 Gender Diversity Project</t>
  </si>
  <si>
    <t>Enhancing multistakeholder representation by tailored projects and programs that identify underrepresented target groups participation.</t>
  </si>
  <si>
    <t>FY17 Multistakeholder Gaps Project</t>
  </si>
  <si>
    <t>5-Develop and implement a global public interest framework bounded by ICANN's mission Total</t>
  </si>
  <si>
    <t>Unallocated</t>
  </si>
  <si>
    <t>FY17 Bad Debt and Depreciation</t>
  </si>
  <si>
    <t>FY17 Bad Debt and Depreciation Total</t>
  </si>
  <si>
    <t>Allocation to New gTLD Program</t>
  </si>
  <si>
    <t>FY17 New gTLD Allocation</t>
  </si>
  <si>
    <t xml:space="preserve">Allocation of ICANN shared services for New gTLD program and reimbursement of direct costs paid by ICANN Ops on behalf of New gTLD, </t>
  </si>
  <si>
    <t>Allocation to New gTLD Program Total</t>
  </si>
  <si>
    <t>Contingency</t>
  </si>
  <si>
    <t>FY17 Contingency</t>
  </si>
  <si>
    <t>Contingency Total</t>
  </si>
  <si>
    <t>Attrition</t>
  </si>
  <si>
    <t>Staff Attrition</t>
  </si>
  <si>
    <t xml:space="preserve">The estimated reduction in staff and employees through normal means, such as retirement and resignation. </t>
  </si>
  <si>
    <t>Attrition Total</t>
  </si>
  <si>
    <t>Unallocated Total</t>
  </si>
  <si>
    <t>Grand Total</t>
  </si>
  <si>
    <t>*FTE: Full-time staff equivalent</t>
  </si>
  <si>
    <t xml:space="preserve">**$0.6m of contingency allocated to 2.1.7 Implementation of IANA Functions Stewardship Transition &amp; Enhancing ICANN Accountability for IANA/ PTI </t>
  </si>
  <si>
    <t>ICANN Operations Baseline Cash Expenses</t>
  </si>
  <si>
    <t>ICANN Operations Multiyear projects</t>
  </si>
  <si>
    <t>FY 17 Contingency</t>
  </si>
  <si>
    <t>ICANN Operations Resource Utilization</t>
  </si>
  <si>
    <t>New gTLD Program Resource Utilization</t>
  </si>
  <si>
    <t>Total ICANN Resource Utilization</t>
  </si>
  <si>
    <t>Depreciation and Bad Debt</t>
  </si>
  <si>
    <t>USG Transition</t>
  </si>
  <si>
    <t>Objective</t>
  </si>
  <si>
    <t>Check</t>
  </si>
  <si>
    <t xml:space="preserve">Objective 1: Evolve and Further Globalize ICANN </t>
  </si>
  <si>
    <t>1.1 Further globalize and regionalize ICANN functions</t>
  </si>
  <si>
    <t>1.1 Further globalize and regionalize ICANN functions Total</t>
  </si>
  <si>
    <t>1.2-Bring ICANN to the world by creating a balanced and proactive approach to regional engagement with stakeholders total</t>
  </si>
  <si>
    <t>1.3 Evolve policy development and governance processes, structures and meetings to be more accountable, inclusive, efficient, effective and responsive Total</t>
  </si>
  <si>
    <t>Objective 1: Evolve and Further Globalize ICANN  Total</t>
  </si>
  <si>
    <t>Objective 2: Support A Healthy, Stable, and Resilient Unique Identifier Ecosystem</t>
  </si>
  <si>
    <t>2.1 Foster and coordinate a healthy, secure, stable, and resilient identifier ecosystem Total</t>
  </si>
  <si>
    <t>2.2 Proactively plan for changes in the use of unique identifiers and develop technology roadmaps to help guide ICANN activities Total</t>
  </si>
  <si>
    <t>2.3 Support the evolution of domain name marketplace to be robust, stable and trusted Total</t>
  </si>
  <si>
    <t>Objective 2: Support A Healthy, Stable, and Resilient Unique Identifier Ecosystem Total</t>
  </si>
  <si>
    <t xml:space="preserve">Objective 3: Advance Organizational, Technological and Operational Excellence </t>
  </si>
  <si>
    <t>3.1 Ensure ICANN’s long-term financial accountability, stability and sustainability Total</t>
  </si>
  <si>
    <t>3.2 Ensure structured coordination of ICANN’s technical resources Total</t>
  </si>
  <si>
    <t>3.3 Develop a globally diverse culture of knowledge and expertise available to ICANN’s Board, staff, and stakeholders Total</t>
  </si>
  <si>
    <t>Objective 3: Advance Organizational, Technological and Operational Excellence  Total</t>
  </si>
  <si>
    <t xml:space="preserve">Objective 4: Promote ICANN’s Role and Multistakeholder Approach </t>
  </si>
  <si>
    <t>4.1 Encourage engagement with the existing Internet governance ecosystem at national, regional and international levels Total</t>
  </si>
  <si>
    <t>4.2 Clarify the role of governments in ICANN and work with them to strengthen their commitment to supporting the global Internet ecosystem Total</t>
  </si>
  <si>
    <t>4.3 Participate in the evolution of a global, trusted, inclusive multistakeholder Internet Governance ecosystem that addresses Internet issues Total</t>
  </si>
  <si>
    <t>4.4 Promote role clarity and establish mechanisms to increase trust within the ecosystem rooted in the public interest Total</t>
  </si>
  <si>
    <t>Objective 4: Promote ICANN’s Role and Multistakeholder Approach  Total</t>
  </si>
  <si>
    <t xml:space="preserve">Objective 5: Develop and Implement a Global Public Interest Framework Bounded by ICANN’s Mission </t>
  </si>
  <si>
    <t>5.1 Act as a steward of the public interest Total</t>
  </si>
  <si>
    <t>5.2 Promote ethics, transparency and accountability across the ICANN community Total</t>
  </si>
  <si>
    <t>5.3 Empower current and new stakeholders to fully participate in ICANN activities Total</t>
  </si>
  <si>
    <t>Objective 5: Develop and Implement a Global Public Interest Framework Bounded by ICANN’s Mission  Total</t>
  </si>
  <si>
    <t>Bad Debt and Depreciation</t>
  </si>
  <si>
    <t xml:space="preserve">Allocation to New gTLD </t>
  </si>
  <si>
    <t>Unallocated total</t>
  </si>
  <si>
    <t>Variance</t>
  </si>
  <si>
    <t>1-Evolve and further globalize ICANN</t>
  </si>
  <si>
    <t>2-Support a healthy, stable and resilient unique identifier ecosystem</t>
  </si>
  <si>
    <t>3-Advance organizational, technological and operational excellence</t>
  </si>
  <si>
    <t>4-Promote ICANN’s role and multistakeholder approach</t>
  </si>
  <si>
    <t>5-Develop and implement a global public interest framework bounded by ICANN's mission</t>
  </si>
  <si>
    <t>FY17 Adopted Budget By Portfolio</t>
  </si>
  <si>
    <t>FY17 Adopted Budget By Portfolio and Project</t>
  </si>
  <si>
    <t xml:space="preserve">2.3.1 Registration Directory Services Analysis and Development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</si>
</sst>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0.0"/>
    <numFmt numFmtId="165" formatCode="_(* #,##0_);_(* \(#,##0\);_(* &quot;-&quot;??_);_(@_)"/>
    <numFmt numFmtId="166" formatCode="#,##0.0_);\(#,##0.0\)"/>
    <numFmt numFmtId="167" formatCode="#,##0.0,,;\(#,##0.0,,\)"/>
    <numFmt numFmtId="168" formatCode="&quot;$&quot;#,##0.0,,;\(&quot;$&quot;#,##0.0,,\)"/>
    <numFmt numFmtId="169" formatCode="0.0_);\(0.0\)"/>
  </numFmts>
  <fonts count="15"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22"/>
      <color theme="1"/>
      <name val="Calibri"/>
      <family val="2"/>
      <scheme val="minor"/>
    </font>
    <font>
      <sz val="11"/>
      <color indexed="8"/>
      <name val="Calibri"/>
      <family val="2"/>
      <scheme val="minor"/>
    </font>
    <font>
      <b/>
      <sz val="11"/>
      <color rgb="FFFF0000"/>
      <name val="Calibri"/>
      <family val="2"/>
      <scheme val="minor"/>
    </font>
    <font>
      <b/>
      <sz val="11"/>
      <name val="Calibri"/>
      <family val="2"/>
      <scheme val="minor"/>
    </font>
    <font>
      <sz val="11"/>
      <name val="Calibri"/>
      <family val="2"/>
      <scheme val="minor"/>
    </font>
    <font>
      <b/>
      <sz val="14"/>
      <color indexed="8"/>
      <name val="Calibri"/>
      <family val="2"/>
      <scheme val="minor"/>
    </font>
    <font>
      <b/>
      <i/>
      <sz val="11"/>
      <color theme="1"/>
      <name val="Calibri"/>
      <family val="2"/>
      <scheme val="minor"/>
    </font>
    <font>
      <b/>
      <i/>
      <sz val="11"/>
      <name val="Calibri"/>
      <family val="2"/>
      <scheme val="minor"/>
    </font>
    <font>
      <b/>
      <sz val="11"/>
      <color indexed="8"/>
      <name val="Calibri"/>
      <family val="2"/>
      <scheme val="minor"/>
    </font>
  </fonts>
  <fills count="3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1" tint="0.499984740745262"/>
        <bgColor indexed="64"/>
      </patternFill>
    </fill>
    <fill>
      <patternFill patternType="solid">
        <fgColor theme="2"/>
        <bgColor indexed="64"/>
      </patternFill>
    </fill>
    <fill>
      <patternFill patternType="solid">
        <fgColor theme="1" tint="0.34998626667073579"/>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59999389629810485"/>
        <bgColor indexed="64"/>
      </patternFill>
    </fill>
  </fills>
  <borders count="59">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thin">
        <color auto="1"/>
      </left>
      <right style="thin">
        <color auto="1"/>
      </right>
      <top/>
      <bottom/>
      <diagonal/>
    </border>
    <border>
      <left style="thin">
        <color auto="1"/>
      </left>
      <right style="medium">
        <color auto="1"/>
      </right>
      <top style="medium">
        <color auto="1"/>
      </top>
      <bottom/>
      <diagonal/>
    </border>
    <border>
      <left style="medium">
        <color auto="1"/>
      </left>
      <right/>
      <top/>
      <bottom/>
      <diagonal/>
    </border>
    <border>
      <left style="thin">
        <color auto="1"/>
      </left>
      <right style="medium">
        <color auto="1"/>
      </right>
      <top/>
      <bottom/>
      <diagonal/>
    </border>
    <border>
      <left/>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style="medium">
        <color auto="1"/>
      </bottom>
      <diagonal/>
    </border>
    <border>
      <left/>
      <right style="thin">
        <color auto="1"/>
      </right>
      <top/>
      <bottom/>
      <diagonal/>
    </border>
    <border>
      <left style="medium">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bottom/>
      <diagonal/>
    </border>
    <border>
      <left style="thin">
        <color auto="1"/>
      </left>
      <right/>
      <top/>
      <bottom/>
      <diagonal/>
    </border>
    <border>
      <left style="thin">
        <color auto="1"/>
      </left>
      <right/>
      <top/>
      <bottom style="medium">
        <color auto="1"/>
      </bottom>
      <diagonal/>
    </border>
    <border>
      <left/>
      <right style="thin">
        <color auto="1"/>
      </right>
      <top/>
      <bottom style="medium">
        <color auto="1"/>
      </bottom>
      <diagonal/>
    </border>
    <border>
      <left/>
      <right style="thin">
        <color auto="1"/>
      </right>
      <top style="medium">
        <color auto="1"/>
      </top>
      <bottom/>
      <diagonal/>
    </border>
    <border>
      <left style="medium">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bottom style="thin">
        <color auto="1"/>
      </bottom>
      <diagonal/>
    </border>
    <border>
      <left style="medium">
        <color auto="1"/>
      </left>
      <right style="thin">
        <color auto="1"/>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bottom style="medium">
        <color auto="1"/>
      </bottom>
      <diagonal/>
    </border>
    <border>
      <left style="medium">
        <color auto="1"/>
      </left>
      <right style="medium">
        <color auto="1"/>
      </right>
      <top style="thin">
        <color auto="1"/>
      </top>
      <bottom/>
      <diagonal/>
    </border>
  </borders>
  <cellStyleXfs count="7">
    <xf numFmtId="0" fontId="0" fillId="0" borderId="0"/>
    <xf numFmtId="43" fontId="1" fillId="0" borderId="0" applyFont="0" applyFill="0" applyBorder="0" applyAlignment="0" applyProtection="0"/>
    <xf numFmtId="0" fontId="1"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cellStyleXfs>
  <cellXfs count="626">
    <xf numFmtId="0" fontId="0" fillId="0" borderId="0" xfId="0"/>
    <xf numFmtId="0" fontId="6" fillId="2" borderId="0" xfId="2" applyFont="1" applyFill="1" applyAlignment="1">
      <alignment vertical="center"/>
    </xf>
    <xf numFmtId="0" fontId="4" fillId="2" borderId="0" xfId="2" applyFont="1" applyFill="1" applyBorder="1" applyAlignment="1">
      <alignment horizontal="left" vertical="center" wrapText="1"/>
    </xf>
    <xf numFmtId="0" fontId="3" fillId="2" borderId="0" xfId="2" applyFont="1" applyFill="1" applyBorder="1" applyAlignment="1">
      <alignment horizontal="left" vertical="center"/>
    </xf>
    <xf numFmtId="37" fontId="1" fillId="2" borderId="0" xfId="2" applyNumberFormat="1" applyFill="1" applyAlignment="1">
      <alignment horizontal="center" vertical="center"/>
    </xf>
    <xf numFmtId="0" fontId="1" fillId="2" borderId="0" xfId="2" applyFill="1" applyAlignment="1">
      <alignment vertical="center"/>
    </xf>
    <xf numFmtId="0" fontId="1" fillId="2" borderId="0" xfId="2" applyFill="1" applyBorder="1" applyAlignment="1">
      <alignment horizontal="left" vertical="center"/>
    </xf>
    <xf numFmtId="0" fontId="1" fillId="2" borderId="0" xfId="2" applyFill="1" applyAlignment="1">
      <alignment horizontal="left" vertical="center" wrapText="1"/>
    </xf>
    <xf numFmtId="0" fontId="1" fillId="2" borderId="0" xfId="2" applyFill="1" applyAlignment="1">
      <alignment vertical="top" wrapText="1"/>
    </xf>
    <xf numFmtId="164" fontId="10" fillId="2" borderId="0" xfId="2" applyNumberFormat="1" applyFont="1" applyFill="1" applyAlignment="1">
      <alignment horizontal="center" vertical="center"/>
    </xf>
    <xf numFmtId="0" fontId="11" fillId="3" borderId="1" xfId="3" applyFont="1" applyFill="1" applyBorder="1" applyAlignment="1">
      <alignment horizontal="left" vertical="center"/>
    </xf>
    <xf numFmtId="0" fontId="11" fillId="3" borderId="2" xfId="3" applyFont="1" applyFill="1" applyBorder="1" applyAlignment="1">
      <alignment horizontal="left" vertical="center"/>
    </xf>
    <xf numFmtId="0" fontId="11" fillId="3" borderId="2" xfId="3" applyFont="1" applyFill="1" applyBorder="1" applyAlignment="1">
      <alignment horizontal="left" vertical="center" wrapText="1"/>
    </xf>
    <xf numFmtId="166" fontId="11" fillId="4" borderId="2" xfId="4" applyNumberFormat="1" applyFont="1" applyFill="1" applyBorder="1" applyAlignment="1">
      <alignment horizontal="center" vertical="center"/>
    </xf>
    <xf numFmtId="44" fontId="11" fillId="4" borderId="2" xfId="5" applyFont="1" applyFill="1" applyBorder="1" applyAlignment="1">
      <alignment horizontal="center" vertical="center"/>
    </xf>
    <xf numFmtId="44" fontId="11" fillId="4" borderId="2" xfId="5" applyFont="1" applyFill="1" applyBorder="1" applyAlignment="1">
      <alignment horizontal="center" vertical="center" wrapText="1"/>
    </xf>
    <xf numFmtId="44" fontId="11" fillId="4" borderId="3" xfId="5" applyFont="1" applyFill="1" applyBorder="1" applyAlignment="1">
      <alignment horizontal="center" vertical="center"/>
    </xf>
    <xf numFmtId="0" fontId="1" fillId="8" borderId="0" xfId="2" applyFill="1" applyBorder="1" applyAlignment="1">
      <alignment horizontal="left" vertical="center"/>
    </xf>
    <xf numFmtId="0" fontId="1" fillId="8" borderId="0" xfId="2" applyFill="1" applyBorder="1" applyAlignment="1">
      <alignment horizontal="left" vertical="center" wrapText="1"/>
    </xf>
    <xf numFmtId="0" fontId="1" fillId="8" borderId="0" xfId="2" applyFill="1" applyBorder="1" applyAlignment="1">
      <alignment vertical="top" wrapText="1"/>
    </xf>
    <xf numFmtId="164" fontId="10" fillId="8" borderId="6" xfId="2" applyNumberFormat="1" applyFont="1" applyFill="1" applyBorder="1" applyAlignment="1">
      <alignment horizontal="center" vertical="center" wrapText="1"/>
    </xf>
    <xf numFmtId="167" fontId="0" fillId="8" borderId="6" xfId="5" applyNumberFormat="1" applyFont="1" applyFill="1" applyBorder="1" applyAlignment="1">
      <alignment horizontal="center" vertical="center"/>
    </xf>
    <xf numFmtId="167" fontId="10" fillId="8" borderId="6" xfId="2" applyNumberFormat="1" applyFont="1" applyFill="1" applyBorder="1" applyAlignment="1">
      <alignment horizontal="center" vertical="center" wrapText="1"/>
    </xf>
    <xf numFmtId="167" fontId="10" fillId="8" borderId="7" xfId="2" applyNumberFormat="1" applyFont="1" applyFill="1" applyBorder="1" applyAlignment="1">
      <alignment horizontal="center" vertical="center" wrapText="1"/>
    </xf>
    <xf numFmtId="0" fontId="1" fillId="2" borderId="0" xfId="2" applyFill="1" applyBorder="1" applyAlignment="1">
      <alignment horizontal="left" vertical="center" wrapText="1"/>
    </xf>
    <xf numFmtId="0" fontId="1" fillId="2" borderId="0" xfId="2" applyFill="1" applyBorder="1" applyAlignment="1">
      <alignment vertical="top" wrapText="1"/>
    </xf>
    <xf numFmtId="164" fontId="10" fillId="2" borderId="6" xfId="2" applyNumberFormat="1" applyFont="1" applyFill="1" applyBorder="1" applyAlignment="1">
      <alignment horizontal="center" vertical="center" wrapText="1"/>
    </xf>
    <xf numFmtId="167" fontId="0" fillId="2" borderId="6" xfId="5" applyNumberFormat="1" applyFont="1" applyFill="1" applyBorder="1" applyAlignment="1">
      <alignment horizontal="center" vertical="center"/>
    </xf>
    <xf numFmtId="167" fontId="0" fillId="2" borderId="9" xfId="5" applyNumberFormat="1" applyFont="1" applyFill="1" applyBorder="1" applyAlignment="1">
      <alignment horizontal="center" vertical="center"/>
    </xf>
    <xf numFmtId="167" fontId="0" fillId="8" borderId="9" xfId="5" applyNumberFormat="1" applyFont="1" applyFill="1" applyBorder="1" applyAlignment="1">
      <alignment horizontal="center" vertical="center"/>
    </xf>
    <xf numFmtId="0" fontId="4" fillId="7" borderId="0" xfId="2" applyFont="1" applyFill="1" applyBorder="1" applyAlignment="1">
      <alignment horizontal="left" vertical="center"/>
    </xf>
    <xf numFmtId="0" fontId="12" fillId="7" borderId="0" xfId="2" applyFont="1" applyFill="1" applyBorder="1" applyAlignment="1">
      <alignment horizontal="left" vertical="center"/>
    </xf>
    <xf numFmtId="0" fontId="12" fillId="7" borderId="0" xfId="2" applyFont="1" applyFill="1" applyBorder="1" applyAlignment="1">
      <alignment horizontal="left" vertical="center" wrapText="1"/>
    </xf>
    <xf numFmtId="0" fontId="12" fillId="7" borderId="0" xfId="2" applyFont="1" applyFill="1" applyBorder="1" applyAlignment="1">
      <alignment vertical="top" wrapText="1"/>
    </xf>
    <xf numFmtId="164" fontId="13" fillId="7" borderId="6" xfId="2" applyNumberFormat="1" applyFont="1" applyFill="1" applyBorder="1" applyAlignment="1">
      <alignment horizontal="center" vertical="center" wrapText="1"/>
    </xf>
    <xf numFmtId="167" fontId="13" fillId="7" borderId="6" xfId="2" applyNumberFormat="1" applyFont="1" applyFill="1" applyBorder="1" applyAlignment="1">
      <alignment horizontal="center" vertical="center" wrapText="1"/>
    </xf>
    <xf numFmtId="167" fontId="13" fillId="7" borderId="9" xfId="2" applyNumberFormat="1" applyFont="1" applyFill="1" applyBorder="1" applyAlignment="1">
      <alignment horizontal="center" vertical="center" wrapText="1"/>
    </xf>
    <xf numFmtId="167" fontId="10" fillId="2" borderId="6" xfId="5" applyNumberFormat="1" applyFont="1" applyFill="1" applyBorder="1" applyAlignment="1">
      <alignment horizontal="center" vertical="center"/>
    </xf>
    <xf numFmtId="167" fontId="10" fillId="2" borderId="9" xfId="5" applyNumberFormat="1" applyFont="1" applyFill="1" applyBorder="1" applyAlignment="1">
      <alignment horizontal="center" vertical="center"/>
    </xf>
    <xf numFmtId="167" fontId="12" fillId="7" borderId="6" xfId="5" applyNumberFormat="1" applyFont="1" applyFill="1" applyBorder="1" applyAlignment="1">
      <alignment horizontal="center" vertical="center"/>
    </xf>
    <xf numFmtId="0" fontId="2" fillId="6" borderId="10" xfId="2" applyFont="1" applyFill="1" applyBorder="1" applyAlignment="1">
      <alignment vertical="center"/>
    </xf>
    <xf numFmtId="0" fontId="4" fillId="6" borderId="10" xfId="2" applyFont="1" applyFill="1" applyBorder="1" applyAlignment="1">
      <alignment horizontal="left" vertical="center"/>
    </xf>
    <xf numFmtId="0" fontId="1" fillId="6" borderId="10" xfId="2" applyFill="1" applyBorder="1" applyAlignment="1">
      <alignment horizontal="left" vertical="center"/>
    </xf>
    <xf numFmtId="0" fontId="1" fillId="6" borderId="10" xfId="2" applyFill="1" applyBorder="1" applyAlignment="1">
      <alignment horizontal="left" vertical="center" wrapText="1"/>
    </xf>
    <xf numFmtId="0" fontId="1" fillId="6" borderId="10" xfId="2" applyFill="1" applyBorder="1" applyAlignment="1">
      <alignment vertical="top" wrapText="1"/>
    </xf>
    <xf numFmtId="164" fontId="2" fillId="6" borderId="11" xfId="2" applyNumberFormat="1" applyFont="1" applyFill="1" applyBorder="1" applyAlignment="1">
      <alignment horizontal="center" vertical="center" wrapText="1"/>
    </xf>
    <xf numFmtId="168" fontId="2" fillId="6" borderId="11" xfId="5" applyNumberFormat="1" applyFont="1" applyFill="1" applyBorder="1" applyAlignment="1">
      <alignment horizontal="center" vertical="center"/>
    </xf>
    <xf numFmtId="168" fontId="2" fillId="6" borderId="12" xfId="5" applyNumberFormat="1" applyFont="1" applyFill="1" applyBorder="1" applyAlignment="1">
      <alignment horizontal="center" vertical="center"/>
    </xf>
    <xf numFmtId="0" fontId="1" fillId="0" borderId="0" xfId="2" applyFill="1" applyBorder="1" applyAlignment="1">
      <alignment horizontal="left" vertical="center"/>
    </xf>
    <xf numFmtId="0" fontId="1" fillId="0" borderId="0" xfId="2" applyFill="1" applyBorder="1" applyAlignment="1">
      <alignment horizontal="left" vertical="center" wrapText="1"/>
    </xf>
    <xf numFmtId="0" fontId="1" fillId="0" borderId="0" xfId="2" applyFill="1" applyBorder="1" applyAlignment="1">
      <alignment vertical="top" wrapText="1"/>
    </xf>
    <xf numFmtId="164" fontId="10" fillId="0" borderId="6" xfId="2" applyNumberFormat="1" applyFont="1" applyFill="1" applyBorder="1" applyAlignment="1">
      <alignment horizontal="center" vertical="center" wrapText="1"/>
    </xf>
    <xf numFmtId="167" fontId="0" fillId="0" borderId="6" xfId="5" applyNumberFormat="1" applyFont="1" applyFill="1" applyBorder="1" applyAlignment="1">
      <alignment horizontal="center" vertical="center"/>
    </xf>
    <xf numFmtId="167" fontId="0" fillId="0" borderId="9" xfId="5" applyNumberFormat="1" applyFont="1" applyFill="1" applyBorder="1" applyAlignment="1">
      <alignment horizontal="center" vertical="center"/>
    </xf>
    <xf numFmtId="167" fontId="12" fillId="7" borderId="9" xfId="5" applyNumberFormat="1" applyFont="1" applyFill="1" applyBorder="1" applyAlignment="1">
      <alignment horizontal="center" vertical="center"/>
    </xf>
    <xf numFmtId="164" fontId="10" fillId="2" borderId="13" xfId="2" applyNumberFormat="1" applyFont="1" applyFill="1" applyBorder="1" applyAlignment="1">
      <alignment horizontal="center" vertical="center" wrapText="1"/>
    </xf>
    <xf numFmtId="167" fontId="0" fillId="2" borderId="13" xfId="5" applyNumberFormat="1" applyFont="1" applyFill="1" applyBorder="1" applyAlignment="1">
      <alignment horizontal="center" vertical="center"/>
    </xf>
    <xf numFmtId="167" fontId="0" fillId="2" borderId="7" xfId="5" applyNumberFormat="1" applyFont="1" applyFill="1" applyBorder="1" applyAlignment="1">
      <alignment horizontal="center" vertical="center"/>
    </xf>
    <xf numFmtId="0" fontId="2" fillId="6" borderId="0" xfId="2" applyFont="1" applyFill="1" applyBorder="1" applyAlignment="1">
      <alignment vertical="center"/>
    </xf>
    <xf numFmtId="0" fontId="2" fillId="6" borderId="0" xfId="2" applyFont="1" applyFill="1" applyBorder="1" applyAlignment="1">
      <alignment horizontal="left" vertical="center" wrapText="1"/>
    </xf>
    <xf numFmtId="0" fontId="2" fillId="6" borderId="0" xfId="2" applyFont="1" applyFill="1" applyBorder="1" applyAlignment="1">
      <alignment horizontal="left" vertical="center"/>
    </xf>
    <xf numFmtId="0" fontId="2" fillId="6" borderId="0" xfId="2" applyFont="1" applyFill="1" applyBorder="1" applyAlignment="1">
      <alignment vertical="top" wrapText="1"/>
    </xf>
    <xf numFmtId="164" fontId="2" fillId="6" borderId="14" xfId="2" applyNumberFormat="1" applyFont="1" applyFill="1" applyBorder="1" applyAlignment="1">
      <alignment horizontal="center" vertical="center" wrapText="1"/>
    </xf>
    <xf numFmtId="168" fontId="2" fillId="6" borderId="14" xfId="5" applyNumberFormat="1" applyFont="1" applyFill="1" applyBorder="1" applyAlignment="1">
      <alignment horizontal="center" vertical="center"/>
    </xf>
    <xf numFmtId="168" fontId="2" fillId="6" borderId="15" xfId="5" applyNumberFormat="1" applyFont="1" applyFill="1" applyBorder="1" applyAlignment="1">
      <alignment horizontal="center" vertical="center"/>
    </xf>
    <xf numFmtId="0" fontId="2" fillId="5" borderId="16" xfId="2" applyFont="1" applyFill="1" applyBorder="1" applyAlignment="1">
      <alignment vertical="center"/>
    </xf>
    <xf numFmtId="0" fontId="2" fillId="5" borderId="10" xfId="2" applyFont="1" applyFill="1" applyBorder="1" applyAlignment="1">
      <alignment vertical="center"/>
    </xf>
    <xf numFmtId="0" fontId="2" fillId="5" borderId="10" xfId="2" applyFont="1" applyFill="1" applyBorder="1" applyAlignment="1">
      <alignment horizontal="left" vertical="center" wrapText="1"/>
    </xf>
    <xf numFmtId="0" fontId="2" fillId="5" borderId="10" xfId="2" applyFont="1" applyFill="1" applyBorder="1" applyAlignment="1">
      <alignment horizontal="left" vertical="center"/>
    </xf>
    <xf numFmtId="0" fontId="2" fillId="5" borderId="10" xfId="2" applyFont="1" applyFill="1" applyBorder="1" applyAlignment="1">
      <alignment vertical="top" wrapText="1"/>
    </xf>
    <xf numFmtId="164" fontId="2" fillId="5" borderId="11" xfId="2" applyNumberFormat="1" applyFont="1" applyFill="1" applyBorder="1" applyAlignment="1">
      <alignment horizontal="center" vertical="center" wrapText="1"/>
    </xf>
    <xf numFmtId="168" fontId="2" fillId="5" borderId="11" xfId="5" applyNumberFormat="1" applyFont="1" applyFill="1" applyBorder="1" applyAlignment="1">
      <alignment horizontal="center" vertical="center"/>
    </xf>
    <xf numFmtId="168" fontId="2" fillId="5" borderId="12" xfId="5" applyNumberFormat="1" applyFont="1" applyFill="1" applyBorder="1" applyAlignment="1">
      <alignment horizontal="center" vertical="center"/>
    </xf>
    <xf numFmtId="0" fontId="1" fillId="12" borderId="5" xfId="2" applyFill="1" applyBorder="1" applyAlignment="1">
      <alignment horizontal="left" vertical="center"/>
    </xf>
    <xf numFmtId="0" fontId="1" fillId="12" borderId="5" xfId="2" applyFill="1" applyBorder="1" applyAlignment="1">
      <alignment horizontal="left" vertical="center" wrapText="1"/>
    </xf>
    <xf numFmtId="0" fontId="1" fillId="12" borderId="5" xfId="2" applyFill="1" applyBorder="1" applyAlignment="1">
      <alignment vertical="top" wrapText="1"/>
    </xf>
    <xf numFmtId="164" fontId="10" fillId="12" borderId="13" xfId="2" applyNumberFormat="1" applyFont="1" applyFill="1" applyBorder="1" applyAlignment="1">
      <alignment horizontal="center" vertical="center" wrapText="1"/>
    </xf>
    <xf numFmtId="167" fontId="0" fillId="12" borderId="13" xfId="5" applyNumberFormat="1" applyFont="1" applyFill="1" applyBorder="1" applyAlignment="1">
      <alignment horizontal="center" vertical="center"/>
    </xf>
    <xf numFmtId="167" fontId="0" fillId="12" borderId="7" xfId="5" applyNumberFormat="1" applyFont="1" applyFill="1" applyBorder="1" applyAlignment="1">
      <alignment horizontal="center" vertical="center"/>
    </xf>
    <xf numFmtId="0" fontId="1" fillId="12" borderId="0" xfId="2" applyFill="1" applyBorder="1" applyAlignment="1">
      <alignment horizontal="left" vertical="center"/>
    </xf>
    <xf numFmtId="0" fontId="1" fillId="12" borderId="0" xfId="2" applyFill="1" applyBorder="1" applyAlignment="1">
      <alignment horizontal="left" vertical="center" wrapText="1"/>
    </xf>
    <xf numFmtId="0" fontId="1" fillId="12" borderId="0" xfId="2" applyFill="1" applyBorder="1" applyAlignment="1">
      <alignment vertical="top" wrapText="1"/>
    </xf>
    <xf numFmtId="164" fontId="10" fillId="12" borderId="6" xfId="2" applyNumberFormat="1" applyFont="1" applyFill="1" applyBorder="1" applyAlignment="1">
      <alignment horizontal="center" vertical="center" wrapText="1"/>
    </xf>
    <xf numFmtId="167" fontId="0" fillId="12" borderId="6" xfId="5" applyNumberFormat="1" applyFont="1" applyFill="1" applyBorder="1" applyAlignment="1">
      <alignment horizontal="center" vertical="center"/>
    </xf>
    <xf numFmtId="167" fontId="0" fillId="12" borderId="9" xfId="5" applyNumberFormat="1" applyFont="1" applyFill="1" applyBorder="1" applyAlignment="1">
      <alignment horizontal="center" vertical="center"/>
    </xf>
    <xf numFmtId="0" fontId="4" fillId="11" borderId="0" xfId="2" applyFont="1" applyFill="1" applyBorder="1" applyAlignment="1">
      <alignment horizontal="left" vertical="center"/>
    </xf>
    <xf numFmtId="0" fontId="12" fillId="11" borderId="0" xfId="2" applyFont="1" applyFill="1" applyBorder="1" applyAlignment="1">
      <alignment horizontal="left" vertical="center"/>
    </xf>
    <xf numFmtId="0" fontId="12" fillId="11" borderId="0" xfId="2" applyFont="1" applyFill="1" applyBorder="1" applyAlignment="1">
      <alignment horizontal="left" vertical="center" wrapText="1"/>
    </xf>
    <xf numFmtId="0" fontId="12" fillId="11" borderId="0" xfId="2" applyFont="1" applyFill="1" applyBorder="1" applyAlignment="1">
      <alignment vertical="top" wrapText="1"/>
    </xf>
    <xf numFmtId="164" fontId="13" fillId="11" borderId="6" xfId="2" applyNumberFormat="1" applyFont="1" applyFill="1" applyBorder="1" applyAlignment="1">
      <alignment horizontal="center" vertical="center" wrapText="1"/>
    </xf>
    <xf numFmtId="167" fontId="13" fillId="11" borderId="6" xfId="2" applyNumberFormat="1" applyFont="1" applyFill="1" applyBorder="1" applyAlignment="1">
      <alignment horizontal="center" vertical="center" wrapText="1"/>
    </xf>
    <xf numFmtId="167" fontId="13" fillId="11" borderId="9" xfId="2" applyNumberFormat="1" applyFont="1" applyFill="1" applyBorder="1" applyAlignment="1">
      <alignment horizontal="center" vertical="center" wrapText="1"/>
    </xf>
    <xf numFmtId="0" fontId="0" fillId="0" borderId="0" xfId="2" applyFont="1" applyFill="1" applyBorder="1" applyAlignment="1">
      <alignment horizontal="left" vertical="center"/>
    </xf>
    <xf numFmtId="0" fontId="2" fillId="10" borderId="10" xfId="2" applyFont="1" applyFill="1" applyBorder="1" applyAlignment="1">
      <alignment vertical="center"/>
    </xf>
    <xf numFmtId="0" fontId="2" fillId="10" borderId="10" xfId="2" applyFont="1" applyFill="1" applyBorder="1" applyAlignment="1">
      <alignment horizontal="left" vertical="center" wrapText="1"/>
    </xf>
    <xf numFmtId="0" fontId="5" fillId="10" borderId="10" xfId="2" applyFont="1" applyFill="1" applyBorder="1" applyAlignment="1">
      <alignment horizontal="left" vertical="center"/>
    </xf>
    <xf numFmtId="0" fontId="5" fillId="10" borderId="10" xfId="2" applyFont="1" applyFill="1" applyBorder="1" applyAlignment="1">
      <alignment horizontal="left" vertical="center" wrapText="1"/>
    </xf>
    <xf numFmtId="0" fontId="5" fillId="10" borderId="10" xfId="2" applyFont="1" applyFill="1" applyBorder="1" applyAlignment="1">
      <alignment vertical="top" wrapText="1"/>
    </xf>
    <xf numFmtId="164" fontId="2" fillId="10" borderId="11" xfId="2" applyNumberFormat="1" applyFont="1" applyFill="1" applyBorder="1" applyAlignment="1">
      <alignment horizontal="center" vertical="center" wrapText="1"/>
    </xf>
    <xf numFmtId="168" fontId="2" fillId="10" borderId="11" xfId="2" applyNumberFormat="1" applyFont="1" applyFill="1" applyBorder="1" applyAlignment="1">
      <alignment horizontal="center" vertical="center" wrapText="1"/>
    </xf>
    <xf numFmtId="168" fontId="2" fillId="10" borderId="12" xfId="2" applyNumberFormat="1" applyFont="1" applyFill="1" applyBorder="1" applyAlignment="1">
      <alignment horizontal="center" vertical="center" wrapText="1"/>
    </xf>
    <xf numFmtId="168" fontId="13" fillId="11" borderId="6" xfId="2" applyNumberFormat="1" applyFont="1" applyFill="1" applyBorder="1" applyAlignment="1">
      <alignment horizontal="center" vertical="center" wrapText="1"/>
    </xf>
    <xf numFmtId="168" fontId="13" fillId="11" borderId="9" xfId="2" applyNumberFormat="1" applyFont="1" applyFill="1" applyBorder="1" applyAlignment="1">
      <alignment horizontal="center" vertical="center" wrapText="1"/>
    </xf>
    <xf numFmtId="0" fontId="2" fillId="10" borderId="10" xfId="2" applyFont="1" applyFill="1" applyBorder="1" applyAlignment="1">
      <alignment horizontal="left" vertical="center"/>
    </xf>
    <xf numFmtId="0" fontId="2" fillId="10" borderId="10" xfId="2" applyFont="1" applyFill="1" applyBorder="1" applyAlignment="1">
      <alignment vertical="top" wrapText="1"/>
    </xf>
    <xf numFmtId="0" fontId="1" fillId="2" borderId="0" xfId="2" quotePrefix="1" applyFill="1" applyBorder="1" applyAlignment="1">
      <alignment horizontal="left" vertical="center"/>
    </xf>
    <xf numFmtId="167" fontId="12" fillId="11" borderId="6" xfId="5" applyNumberFormat="1" applyFont="1" applyFill="1" applyBorder="1" applyAlignment="1">
      <alignment horizontal="center" vertical="center"/>
    </xf>
    <xf numFmtId="167" fontId="12" fillId="11" borderId="9" xfId="5" applyNumberFormat="1" applyFont="1" applyFill="1" applyBorder="1" applyAlignment="1">
      <alignment horizontal="center" vertical="center"/>
    </xf>
    <xf numFmtId="0" fontId="2" fillId="10" borderId="0" xfId="2" applyFont="1" applyFill="1" applyBorder="1" applyAlignment="1">
      <alignment vertical="center"/>
    </xf>
    <xf numFmtId="0" fontId="2" fillId="10" borderId="0" xfId="2" applyFont="1" applyFill="1" applyBorder="1" applyAlignment="1">
      <alignment horizontal="left" vertical="center" wrapText="1"/>
    </xf>
    <xf numFmtId="0" fontId="2" fillId="10" borderId="0" xfId="2" applyFont="1" applyFill="1" applyBorder="1" applyAlignment="1">
      <alignment horizontal="left" vertical="center"/>
    </xf>
    <xf numFmtId="0" fontId="2" fillId="10" borderId="0" xfId="2" applyFont="1" applyFill="1" applyBorder="1" applyAlignment="1">
      <alignment vertical="top" wrapText="1"/>
    </xf>
    <xf numFmtId="164" fontId="2" fillId="10" borderId="14" xfId="2" applyNumberFormat="1" applyFont="1" applyFill="1" applyBorder="1" applyAlignment="1">
      <alignment horizontal="center" vertical="center" wrapText="1"/>
    </xf>
    <xf numFmtId="168" fontId="2" fillId="10" borderId="14" xfId="5" applyNumberFormat="1" applyFont="1" applyFill="1" applyBorder="1" applyAlignment="1">
      <alignment horizontal="center" vertical="center"/>
    </xf>
    <xf numFmtId="168" fontId="2" fillId="10" borderId="15" xfId="5" applyNumberFormat="1" applyFont="1" applyFill="1" applyBorder="1" applyAlignment="1">
      <alignment horizontal="center" vertical="center"/>
    </xf>
    <xf numFmtId="0" fontId="2" fillId="9" borderId="16" xfId="2" applyFont="1" applyFill="1" applyBorder="1" applyAlignment="1">
      <alignment vertical="center"/>
    </xf>
    <xf numFmtId="0" fontId="2" fillId="9" borderId="10" xfId="2" applyFont="1" applyFill="1" applyBorder="1" applyAlignment="1">
      <alignment vertical="center"/>
    </xf>
    <xf numFmtId="0" fontId="2" fillId="9" borderId="10" xfId="2" applyFont="1" applyFill="1" applyBorder="1" applyAlignment="1">
      <alignment horizontal="left" vertical="center" wrapText="1"/>
    </xf>
    <xf numFmtId="0" fontId="2" fillId="9" borderId="10" xfId="2" applyFont="1" applyFill="1" applyBorder="1" applyAlignment="1">
      <alignment horizontal="left" vertical="center"/>
    </xf>
    <xf numFmtId="0" fontId="2" fillId="9" borderId="10" xfId="2" applyFont="1" applyFill="1" applyBorder="1" applyAlignment="1">
      <alignment vertical="top" wrapText="1"/>
    </xf>
    <xf numFmtId="164" fontId="2" fillId="9" borderId="11" xfId="2" applyNumberFormat="1" applyFont="1" applyFill="1" applyBorder="1" applyAlignment="1">
      <alignment horizontal="center" vertical="center" wrapText="1"/>
    </xf>
    <xf numFmtId="168" fontId="2" fillId="9" borderId="11" xfId="5" applyNumberFormat="1" applyFont="1" applyFill="1" applyBorder="1" applyAlignment="1">
      <alignment horizontal="center" vertical="center"/>
    </xf>
    <xf numFmtId="168" fontId="2" fillId="9" borderId="12" xfId="5" applyNumberFormat="1" applyFont="1" applyFill="1" applyBorder="1" applyAlignment="1">
      <alignment horizontal="center" vertical="center"/>
    </xf>
    <xf numFmtId="0" fontId="1" fillId="2" borderId="0" xfId="2" applyFill="1" applyBorder="1" applyAlignment="1">
      <alignment vertical="center"/>
    </xf>
    <xf numFmtId="0" fontId="1" fillId="16" borderId="0" xfId="2" applyFill="1" applyBorder="1" applyAlignment="1">
      <alignment horizontal="left" vertical="center"/>
    </xf>
    <xf numFmtId="0" fontId="1" fillId="16" borderId="0" xfId="2" applyFill="1" applyBorder="1" applyAlignment="1">
      <alignment horizontal="left" vertical="center" wrapText="1"/>
    </xf>
    <xf numFmtId="0" fontId="1" fillId="16" borderId="0" xfId="2" applyFill="1" applyBorder="1" applyAlignment="1">
      <alignment vertical="top" wrapText="1"/>
    </xf>
    <xf numFmtId="164" fontId="10" fillId="16" borderId="6" xfId="2" applyNumberFormat="1" applyFont="1" applyFill="1" applyBorder="1" applyAlignment="1">
      <alignment horizontal="center" vertical="center" wrapText="1"/>
    </xf>
    <xf numFmtId="167" fontId="0" fillId="16" borderId="6" xfId="5" applyNumberFormat="1" applyFont="1" applyFill="1" applyBorder="1" applyAlignment="1">
      <alignment horizontal="center" vertical="center"/>
    </xf>
    <xf numFmtId="167" fontId="0" fillId="16" borderId="9" xfId="5" applyNumberFormat="1" applyFont="1" applyFill="1" applyBorder="1" applyAlignment="1">
      <alignment horizontal="center" vertical="center"/>
    </xf>
    <xf numFmtId="0" fontId="9" fillId="15" borderId="0" xfId="2" applyFont="1" applyFill="1" applyBorder="1" applyAlignment="1">
      <alignment horizontal="left" vertical="center"/>
    </xf>
    <xf numFmtId="0" fontId="13" fillId="15" borderId="0" xfId="2" applyFont="1" applyFill="1" applyBorder="1" applyAlignment="1">
      <alignment horizontal="left" vertical="center"/>
    </xf>
    <xf numFmtId="0" fontId="13" fillId="15" borderId="0" xfId="2" applyFont="1" applyFill="1" applyBorder="1" applyAlignment="1">
      <alignment horizontal="left" vertical="center" wrapText="1"/>
    </xf>
    <xf numFmtId="0" fontId="13" fillId="15" borderId="0" xfId="2" applyFont="1" applyFill="1" applyBorder="1" applyAlignment="1">
      <alignment vertical="top" wrapText="1"/>
    </xf>
    <xf numFmtId="164" fontId="13" fillId="15" borderId="6" xfId="2" applyNumberFormat="1" applyFont="1" applyFill="1" applyBorder="1" applyAlignment="1">
      <alignment horizontal="center" vertical="center" wrapText="1"/>
    </xf>
    <xf numFmtId="167" fontId="13" fillId="15" borderId="6" xfId="5" applyNumberFormat="1" applyFont="1" applyFill="1" applyBorder="1" applyAlignment="1">
      <alignment horizontal="center" vertical="center"/>
    </xf>
    <xf numFmtId="167" fontId="13" fillId="15" borderId="9" xfId="5" applyNumberFormat="1" applyFont="1" applyFill="1" applyBorder="1" applyAlignment="1">
      <alignment horizontal="center" vertical="center"/>
    </xf>
    <xf numFmtId="0" fontId="10" fillId="2" borderId="0" xfId="2" applyFont="1" applyFill="1" applyBorder="1" applyAlignment="1">
      <alignment horizontal="left" vertical="center"/>
    </xf>
    <xf numFmtId="0" fontId="10" fillId="2" borderId="0" xfId="2" applyFont="1" applyFill="1" applyBorder="1" applyAlignment="1">
      <alignment horizontal="left" vertical="center" wrapText="1"/>
    </xf>
    <xf numFmtId="0" fontId="10" fillId="2" borderId="0" xfId="2" applyFont="1" applyFill="1" applyBorder="1" applyAlignment="1">
      <alignment vertical="top" wrapText="1"/>
    </xf>
    <xf numFmtId="167" fontId="12" fillId="15" borderId="6" xfId="5" applyNumberFormat="1" applyFont="1" applyFill="1" applyBorder="1" applyAlignment="1">
      <alignment horizontal="center" vertical="center"/>
    </xf>
    <xf numFmtId="167" fontId="12" fillId="15" borderId="9" xfId="5" applyNumberFormat="1" applyFont="1" applyFill="1" applyBorder="1" applyAlignment="1">
      <alignment horizontal="center" vertical="center"/>
    </xf>
    <xf numFmtId="0" fontId="10" fillId="16" borderId="0" xfId="2" applyFont="1" applyFill="1" applyBorder="1" applyAlignment="1">
      <alignment horizontal="left" vertical="center"/>
    </xf>
    <xf numFmtId="0" fontId="10" fillId="16" borderId="0" xfId="2" applyFont="1" applyFill="1" applyBorder="1" applyAlignment="1">
      <alignment horizontal="left" vertical="center" wrapText="1"/>
    </xf>
    <xf numFmtId="0" fontId="10" fillId="16" borderId="0" xfId="2" applyFont="1" applyFill="1" applyBorder="1" applyAlignment="1">
      <alignment vertical="top" wrapText="1"/>
    </xf>
    <xf numFmtId="167" fontId="10" fillId="16" borderId="6" xfId="5" applyNumberFormat="1" applyFont="1" applyFill="1" applyBorder="1" applyAlignment="1">
      <alignment horizontal="center" vertical="center"/>
    </xf>
    <xf numFmtId="167" fontId="10" fillId="16" borderId="9" xfId="5" applyNumberFormat="1" applyFont="1" applyFill="1" applyBorder="1" applyAlignment="1">
      <alignment horizontal="center" vertical="center"/>
    </xf>
    <xf numFmtId="0" fontId="12" fillId="15" borderId="0" xfId="2" applyFont="1" applyFill="1" applyBorder="1" applyAlignment="1">
      <alignment horizontal="left" vertical="center"/>
    </xf>
    <xf numFmtId="0" fontId="12" fillId="15" borderId="0" xfId="2" applyFont="1" applyFill="1" applyBorder="1" applyAlignment="1">
      <alignment horizontal="left" vertical="center" wrapText="1"/>
    </xf>
    <xf numFmtId="0" fontId="12" fillId="15" borderId="0" xfId="2" applyFont="1" applyFill="1" applyBorder="1" applyAlignment="1">
      <alignment vertical="top" wrapText="1"/>
    </xf>
    <xf numFmtId="0" fontId="4" fillId="15" borderId="0" xfId="2" applyFont="1" applyFill="1" applyBorder="1" applyAlignment="1">
      <alignment horizontal="left" vertical="center"/>
    </xf>
    <xf numFmtId="168" fontId="12" fillId="15" borderId="6" xfId="5" applyNumberFormat="1" applyFont="1" applyFill="1" applyBorder="1" applyAlignment="1">
      <alignment horizontal="center" vertical="center"/>
    </xf>
    <xf numFmtId="168" fontId="12" fillId="15" borderId="9" xfId="5" applyNumberFormat="1" applyFont="1" applyFill="1" applyBorder="1" applyAlignment="1">
      <alignment horizontal="center" vertical="center"/>
    </xf>
    <xf numFmtId="0" fontId="2" fillId="14" borderId="10" xfId="2" applyFont="1" applyFill="1" applyBorder="1" applyAlignment="1">
      <alignment vertical="center"/>
    </xf>
    <xf numFmtId="0" fontId="2" fillId="14" borderId="10" xfId="2" applyFont="1" applyFill="1" applyBorder="1" applyAlignment="1">
      <alignment horizontal="left" vertical="center"/>
    </xf>
    <xf numFmtId="0" fontId="2" fillId="14" borderId="10" xfId="2" applyFont="1" applyFill="1" applyBorder="1" applyAlignment="1">
      <alignment vertical="top" wrapText="1"/>
    </xf>
    <xf numFmtId="164" fontId="2" fillId="14" borderId="11" xfId="2" applyNumberFormat="1" applyFont="1" applyFill="1" applyBorder="1" applyAlignment="1">
      <alignment horizontal="center" vertical="center" wrapText="1"/>
    </xf>
    <xf numFmtId="168" fontId="2" fillId="14" borderId="11" xfId="5" applyNumberFormat="1" applyFont="1" applyFill="1" applyBorder="1" applyAlignment="1">
      <alignment horizontal="center" vertical="center"/>
    </xf>
    <xf numFmtId="168" fontId="2" fillId="14" borderId="12" xfId="5" applyNumberFormat="1" applyFont="1" applyFill="1" applyBorder="1" applyAlignment="1">
      <alignment horizontal="center" vertical="center"/>
    </xf>
    <xf numFmtId="0" fontId="0" fillId="2" borderId="0" xfId="2" applyFont="1" applyFill="1" applyBorder="1" applyAlignment="1">
      <alignment horizontal="left" vertical="center" wrapText="1"/>
    </xf>
    <xf numFmtId="167" fontId="13" fillId="15" borderId="6" xfId="2" applyNumberFormat="1" applyFont="1" applyFill="1" applyBorder="1" applyAlignment="1">
      <alignment horizontal="center" vertical="center" wrapText="1"/>
    </xf>
    <xf numFmtId="167" fontId="13" fillId="15" borderId="9" xfId="2" applyNumberFormat="1" applyFont="1" applyFill="1" applyBorder="1" applyAlignment="1">
      <alignment horizontal="center" vertical="center" wrapText="1"/>
    </xf>
    <xf numFmtId="164" fontId="2" fillId="14" borderId="14" xfId="2" applyNumberFormat="1" applyFont="1" applyFill="1" applyBorder="1" applyAlignment="1">
      <alignment horizontal="center" vertical="center" wrapText="1"/>
    </xf>
    <xf numFmtId="0" fontId="1" fillId="2" borderId="5" xfId="2" applyFill="1" applyBorder="1" applyAlignment="1">
      <alignment horizontal="left" vertical="center"/>
    </xf>
    <xf numFmtId="0" fontId="1" fillId="2" borderId="5" xfId="2" applyFill="1" applyBorder="1" applyAlignment="1">
      <alignment horizontal="left" vertical="center" wrapText="1"/>
    </xf>
    <xf numFmtId="0" fontId="1" fillId="2" borderId="5" xfId="2" applyFill="1" applyBorder="1" applyAlignment="1">
      <alignment vertical="center" wrapText="1"/>
    </xf>
    <xf numFmtId="0" fontId="12" fillId="15" borderId="17" xfId="2" applyFont="1" applyFill="1" applyBorder="1" applyAlignment="1">
      <alignment vertical="top" wrapText="1"/>
    </xf>
    <xf numFmtId="0" fontId="1" fillId="2" borderId="0" xfId="2" applyFill="1" applyBorder="1" applyAlignment="1">
      <alignment vertical="center" wrapText="1"/>
    </xf>
    <xf numFmtId="168" fontId="2" fillId="14" borderId="11" xfId="2" applyNumberFormat="1" applyFont="1" applyFill="1" applyBorder="1" applyAlignment="1">
      <alignment horizontal="center" vertical="center" wrapText="1"/>
    </xf>
    <xf numFmtId="0" fontId="2" fillId="13" borderId="16" xfId="2" applyFont="1" applyFill="1" applyBorder="1" applyAlignment="1">
      <alignment vertical="center"/>
    </xf>
    <xf numFmtId="0" fontId="2" fillId="13" borderId="10" xfId="2" applyFont="1" applyFill="1" applyBorder="1" applyAlignment="1">
      <alignment vertical="center"/>
    </xf>
    <xf numFmtId="0" fontId="2" fillId="13" borderId="10" xfId="2" applyFont="1" applyFill="1" applyBorder="1" applyAlignment="1">
      <alignment horizontal="left" vertical="center" wrapText="1"/>
    </xf>
    <xf numFmtId="0" fontId="2" fillId="13" borderId="10" xfId="2" applyFont="1" applyFill="1" applyBorder="1" applyAlignment="1">
      <alignment horizontal="left" vertical="center"/>
    </xf>
    <xf numFmtId="0" fontId="2" fillId="13" borderId="10" xfId="2" applyFont="1" applyFill="1" applyBorder="1" applyAlignment="1">
      <alignment vertical="top" wrapText="1"/>
    </xf>
    <xf numFmtId="164" fontId="2" fillId="13" borderId="11" xfId="2" applyNumberFormat="1" applyFont="1" applyFill="1" applyBorder="1" applyAlignment="1">
      <alignment horizontal="center" vertical="center" wrapText="1"/>
    </xf>
    <xf numFmtId="168" fontId="2" fillId="13" borderId="11" xfId="5" applyNumberFormat="1" applyFont="1" applyFill="1" applyBorder="1" applyAlignment="1">
      <alignment horizontal="center" vertical="center"/>
    </xf>
    <xf numFmtId="168" fontId="2" fillId="13" borderId="12" xfId="5" applyNumberFormat="1" applyFont="1" applyFill="1" applyBorder="1" applyAlignment="1">
      <alignment horizontal="center" vertical="center"/>
    </xf>
    <xf numFmtId="0" fontId="9" fillId="19" borderId="5" xfId="2" applyFont="1" applyFill="1" applyBorder="1" applyAlignment="1">
      <alignment horizontal="left" vertical="top" wrapText="1"/>
    </xf>
    <xf numFmtId="0" fontId="4" fillId="19" borderId="0" xfId="2" applyFont="1" applyFill="1" applyBorder="1" applyAlignment="1">
      <alignment horizontal="left" vertical="center"/>
    </xf>
    <xf numFmtId="0" fontId="12" fillId="19" borderId="0" xfId="2" applyFont="1" applyFill="1" applyBorder="1" applyAlignment="1">
      <alignment horizontal="left" vertical="center"/>
    </xf>
    <xf numFmtId="0" fontId="12" fillId="19" borderId="0" xfId="2" applyFont="1" applyFill="1" applyBorder="1" applyAlignment="1">
      <alignment horizontal="left" vertical="center" wrapText="1"/>
    </xf>
    <xf numFmtId="0" fontId="12" fillId="19" borderId="0" xfId="2" applyFont="1" applyFill="1" applyBorder="1" applyAlignment="1">
      <alignment vertical="top" wrapText="1"/>
    </xf>
    <xf numFmtId="167" fontId="4" fillId="19" borderId="6" xfId="5" applyNumberFormat="1" applyFont="1" applyFill="1" applyBorder="1" applyAlignment="1">
      <alignment horizontal="center" vertical="center"/>
    </xf>
    <xf numFmtId="167" fontId="4" fillId="19" borderId="9" xfId="5" applyNumberFormat="1" applyFont="1" applyFill="1" applyBorder="1" applyAlignment="1">
      <alignment horizontal="center" vertical="center"/>
    </xf>
    <xf numFmtId="0" fontId="2" fillId="18" borderId="10" xfId="2" applyFont="1" applyFill="1" applyBorder="1" applyAlignment="1">
      <alignment vertical="center"/>
    </xf>
    <xf numFmtId="0" fontId="2" fillId="18" borderId="22" xfId="2" applyFont="1" applyFill="1" applyBorder="1" applyAlignment="1">
      <alignment horizontal="left" vertical="center" wrapText="1"/>
    </xf>
    <xf numFmtId="0" fontId="2" fillId="18" borderId="10" xfId="2" applyFont="1" applyFill="1" applyBorder="1" applyAlignment="1">
      <alignment horizontal="left" vertical="center" wrapText="1"/>
    </xf>
    <xf numFmtId="0" fontId="2" fillId="18" borderId="23" xfId="2" applyFont="1" applyFill="1" applyBorder="1" applyAlignment="1">
      <alignment horizontal="left" vertical="center" wrapText="1"/>
    </xf>
    <xf numFmtId="164" fontId="5" fillId="18" borderId="11" xfId="2" applyNumberFormat="1" applyFont="1" applyFill="1" applyBorder="1" applyAlignment="1">
      <alignment horizontal="center" vertical="center" wrapText="1"/>
    </xf>
    <xf numFmtId="168" fontId="5" fillId="18" borderId="11" xfId="5" applyNumberFormat="1" applyFont="1" applyFill="1" applyBorder="1" applyAlignment="1">
      <alignment horizontal="center" vertical="center"/>
    </xf>
    <xf numFmtId="168" fontId="5" fillId="18" borderId="12" xfId="5" applyNumberFormat="1" applyFont="1" applyFill="1" applyBorder="1" applyAlignment="1">
      <alignment horizontal="center" vertical="center"/>
    </xf>
    <xf numFmtId="0" fontId="10" fillId="20" borderId="5" xfId="2" applyFont="1" applyFill="1" applyBorder="1" applyAlignment="1">
      <alignment horizontal="left" vertical="center" wrapText="1"/>
    </xf>
    <xf numFmtId="0" fontId="10" fillId="20" borderId="24" xfId="2" applyFont="1" applyFill="1" applyBorder="1" applyAlignment="1">
      <alignment vertical="center" wrapText="1"/>
    </xf>
    <xf numFmtId="164" fontId="10" fillId="20" borderId="13" xfId="2" applyNumberFormat="1" applyFont="1" applyFill="1" applyBorder="1" applyAlignment="1">
      <alignment horizontal="center" vertical="center" wrapText="1"/>
    </xf>
    <xf numFmtId="167" fontId="0" fillId="20" borderId="13" xfId="5" applyNumberFormat="1" applyFont="1" applyFill="1" applyBorder="1" applyAlignment="1">
      <alignment horizontal="center" vertical="center"/>
    </xf>
    <xf numFmtId="167" fontId="0" fillId="20" borderId="7" xfId="5" applyNumberFormat="1" applyFont="1" applyFill="1" applyBorder="1" applyAlignment="1">
      <alignment horizontal="center" vertical="center"/>
    </xf>
    <xf numFmtId="164" fontId="13" fillId="19" borderId="6" xfId="2" applyNumberFormat="1" applyFont="1" applyFill="1" applyBorder="1" applyAlignment="1">
      <alignment horizontal="center" vertical="center" wrapText="1"/>
    </xf>
    <xf numFmtId="167" fontId="12" fillId="19" borderId="6" xfId="5" applyNumberFormat="1" applyFont="1" applyFill="1" applyBorder="1" applyAlignment="1">
      <alignment horizontal="center" vertical="center"/>
    </xf>
    <xf numFmtId="167" fontId="12" fillId="19" borderId="9" xfId="5" applyNumberFormat="1" applyFont="1" applyFill="1" applyBorder="1" applyAlignment="1">
      <alignment horizontal="center" vertical="center"/>
    </xf>
    <xf numFmtId="0" fontId="1" fillId="20" borderId="0" xfId="2" applyFill="1" applyBorder="1" applyAlignment="1">
      <alignment horizontal="left" vertical="center"/>
    </xf>
    <xf numFmtId="0" fontId="1" fillId="20" borderId="0" xfId="2" applyFill="1" applyBorder="1" applyAlignment="1">
      <alignment horizontal="left" vertical="center" wrapText="1"/>
    </xf>
    <xf numFmtId="0" fontId="1" fillId="20" borderId="0" xfId="2" applyFill="1" applyBorder="1" applyAlignment="1">
      <alignment vertical="top" wrapText="1"/>
    </xf>
    <xf numFmtId="164" fontId="10" fillId="20" borderId="6" xfId="2" applyNumberFormat="1" applyFont="1" applyFill="1" applyBorder="1" applyAlignment="1">
      <alignment horizontal="center" vertical="center" wrapText="1"/>
    </xf>
    <xf numFmtId="167" fontId="0" fillId="20" borderId="6" xfId="5" applyNumberFormat="1" applyFont="1" applyFill="1" applyBorder="1" applyAlignment="1">
      <alignment horizontal="center" vertical="center"/>
    </xf>
    <xf numFmtId="167" fontId="0" fillId="20" borderId="9" xfId="5" applyNumberFormat="1" applyFont="1" applyFill="1" applyBorder="1" applyAlignment="1">
      <alignment horizontal="center" vertical="center"/>
    </xf>
    <xf numFmtId="0" fontId="13" fillId="19" borderId="0" xfId="2" applyFont="1" applyFill="1" applyBorder="1" applyAlignment="1">
      <alignment horizontal="left" vertical="center"/>
    </xf>
    <xf numFmtId="0" fontId="13" fillId="19" borderId="17" xfId="2" applyFont="1" applyFill="1" applyBorder="1" applyAlignment="1">
      <alignment horizontal="left" vertical="center"/>
    </xf>
    <xf numFmtId="164" fontId="2" fillId="18" borderId="11" xfId="2" applyNumberFormat="1" applyFont="1" applyFill="1" applyBorder="1" applyAlignment="1">
      <alignment horizontal="center" vertical="center" wrapText="1"/>
    </xf>
    <xf numFmtId="168" fontId="2" fillId="18" borderId="11" xfId="5" applyNumberFormat="1" applyFont="1" applyFill="1" applyBorder="1" applyAlignment="1">
      <alignment horizontal="center" vertical="center"/>
    </xf>
    <xf numFmtId="168" fontId="2" fillId="18" borderId="12" xfId="5" applyNumberFormat="1" applyFont="1" applyFill="1" applyBorder="1" applyAlignment="1">
      <alignment horizontal="center" vertical="center"/>
    </xf>
    <xf numFmtId="0" fontId="4" fillId="19" borderId="0" xfId="2" applyFont="1" applyFill="1" applyBorder="1" applyAlignment="1">
      <alignment horizontal="left" vertical="top" wrapText="1"/>
    </xf>
    <xf numFmtId="0" fontId="2" fillId="18" borderId="10" xfId="2" applyFont="1" applyFill="1" applyBorder="1" applyAlignment="1">
      <alignment vertical="center" wrapText="1"/>
    </xf>
    <xf numFmtId="0" fontId="2" fillId="18" borderId="26" xfId="2" applyFont="1" applyFill="1" applyBorder="1" applyAlignment="1">
      <alignment vertical="center" wrapText="1"/>
    </xf>
    <xf numFmtId="0" fontId="2" fillId="18" borderId="26" xfId="2" applyFont="1" applyFill="1" applyBorder="1" applyAlignment="1">
      <alignment horizontal="left" vertical="center" wrapText="1"/>
    </xf>
    <xf numFmtId="0" fontId="2" fillId="18" borderId="27" xfId="2" applyFont="1" applyFill="1" applyBorder="1" applyAlignment="1">
      <alignment vertical="center" wrapText="1"/>
    </xf>
    <xf numFmtId="164" fontId="2" fillId="18" borderId="17" xfId="2" applyNumberFormat="1" applyFont="1" applyFill="1" applyBorder="1" applyAlignment="1">
      <alignment horizontal="center" vertical="center" wrapText="1"/>
    </xf>
    <xf numFmtId="168" fontId="2" fillId="18" borderId="17" xfId="2" applyNumberFormat="1" applyFont="1" applyFill="1" applyBorder="1" applyAlignment="1">
      <alignment horizontal="center" vertical="center" wrapText="1"/>
    </xf>
    <xf numFmtId="168" fontId="2" fillId="18" borderId="9" xfId="2" applyNumberFormat="1" applyFont="1" applyFill="1" applyBorder="1" applyAlignment="1">
      <alignment horizontal="center" vertical="center" wrapText="1"/>
    </xf>
    <xf numFmtId="0" fontId="2" fillId="17" borderId="16" xfId="2" applyFont="1" applyFill="1" applyBorder="1" applyAlignment="1">
      <alignment vertical="center"/>
    </xf>
    <xf numFmtId="0" fontId="2" fillId="17" borderId="10" xfId="2" applyFont="1" applyFill="1" applyBorder="1" applyAlignment="1">
      <alignment horizontal="left" vertical="center" wrapText="1"/>
    </xf>
    <xf numFmtId="0" fontId="2" fillId="17" borderId="23" xfId="2" applyFont="1" applyFill="1" applyBorder="1" applyAlignment="1">
      <alignment horizontal="left" vertical="center" wrapText="1"/>
    </xf>
    <xf numFmtId="164" fontId="2" fillId="17" borderId="28" xfId="2" applyNumberFormat="1" applyFont="1" applyFill="1" applyBorder="1" applyAlignment="1">
      <alignment horizontal="center" vertical="center" wrapText="1"/>
    </xf>
    <xf numFmtId="168" fontId="2" fillId="17" borderId="28" xfId="5" applyNumberFormat="1" applyFont="1" applyFill="1" applyBorder="1" applyAlignment="1">
      <alignment horizontal="center" vertical="center"/>
    </xf>
    <xf numFmtId="168" fontId="2" fillId="17" borderId="11" xfId="5" applyNumberFormat="1" applyFont="1" applyFill="1" applyBorder="1" applyAlignment="1">
      <alignment horizontal="center" vertical="center"/>
    </xf>
    <xf numFmtId="168" fontId="2" fillId="17" borderId="12" xfId="5" applyNumberFormat="1" applyFont="1" applyFill="1" applyBorder="1" applyAlignment="1">
      <alignment horizontal="center" vertical="center"/>
    </xf>
    <xf numFmtId="0" fontId="1" fillId="3" borderId="0" xfId="2" applyFill="1" applyBorder="1" applyAlignment="1">
      <alignment horizontal="left" vertical="center"/>
    </xf>
    <xf numFmtId="0" fontId="1" fillId="3" borderId="0" xfId="2" applyFill="1" applyBorder="1" applyAlignment="1">
      <alignment horizontal="left" vertical="center" wrapText="1"/>
    </xf>
    <xf numFmtId="0" fontId="1" fillId="3" borderId="0" xfId="2" applyFill="1" applyBorder="1" applyAlignment="1">
      <alignment vertical="top" wrapText="1"/>
    </xf>
    <xf numFmtId="164" fontId="10" fillId="3" borderId="6" xfId="2" applyNumberFormat="1" applyFont="1" applyFill="1" applyBorder="1" applyAlignment="1">
      <alignment horizontal="center" vertical="center" wrapText="1"/>
    </xf>
    <xf numFmtId="167" fontId="0" fillId="3" borderId="6" xfId="5" applyNumberFormat="1" applyFont="1" applyFill="1" applyBorder="1" applyAlignment="1">
      <alignment horizontal="center" vertical="center"/>
    </xf>
    <xf numFmtId="167" fontId="0" fillId="3" borderId="9" xfId="5" applyNumberFormat="1" applyFont="1" applyFill="1" applyBorder="1" applyAlignment="1">
      <alignment horizontal="center" vertical="center"/>
    </xf>
    <xf numFmtId="0" fontId="4" fillId="4" borderId="0" xfId="2" applyFont="1" applyFill="1" applyBorder="1" applyAlignment="1">
      <alignment horizontal="left" vertical="center"/>
    </xf>
    <xf numFmtId="0" fontId="12" fillId="4" borderId="0" xfId="2" applyFont="1" applyFill="1" applyBorder="1" applyAlignment="1">
      <alignment horizontal="left" vertical="center"/>
    </xf>
    <xf numFmtId="0" fontId="12" fillId="4" borderId="0" xfId="2" applyFont="1" applyFill="1" applyBorder="1" applyAlignment="1">
      <alignment horizontal="left" vertical="center" wrapText="1"/>
    </xf>
    <xf numFmtId="0" fontId="12" fillId="4" borderId="0" xfId="2" applyFont="1" applyFill="1" applyBorder="1" applyAlignment="1">
      <alignment vertical="top" wrapText="1"/>
    </xf>
    <xf numFmtId="164" fontId="13" fillId="4" borderId="6" xfId="2" applyNumberFormat="1" applyFont="1" applyFill="1" applyBorder="1" applyAlignment="1">
      <alignment horizontal="center" vertical="center" wrapText="1"/>
    </xf>
    <xf numFmtId="167" fontId="12" fillId="4" borderId="6" xfId="5" applyNumberFormat="1" applyFont="1" applyFill="1" applyBorder="1" applyAlignment="1">
      <alignment horizontal="center" vertical="center"/>
    </xf>
    <xf numFmtId="167" fontId="12" fillId="4" borderId="9" xfId="5" applyNumberFormat="1" applyFont="1" applyFill="1" applyBorder="1" applyAlignment="1">
      <alignment horizontal="center" vertical="center"/>
    </xf>
    <xf numFmtId="167" fontId="9" fillId="4" borderId="6" xfId="1" applyNumberFormat="1" applyFont="1" applyFill="1" applyBorder="1" applyAlignment="1">
      <alignment horizontal="center" vertical="center" wrapText="1"/>
    </xf>
    <xf numFmtId="0" fontId="2" fillId="23" borderId="22" xfId="2" applyFont="1" applyFill="1" applyBorder="1" applyAlignment="1">
      <alignment vertical="center"/>
    </xf>
    <xf numFmtId="0" fontId="2" fillId="23" borderId="10" xfId="2" applyFont="1" applyFill="1" applyBorder="1" applyAlignment="1">
      <alignment horizontal="left" vertical="center"/>
    </xf>
    <xf numFmtId="0" fontId="2" fillId="23" borderId="10" xfId="2" applyFont="1" applyFill="1" applyBorder="1" applyAlignment="1">
      <alignment horizontal="left" vertical="center" wrapText="1"/>
    </xf>
    <xf numFmtId="0" fontId="2" fillId="23" borderId="10" xfId="2" applyFont="1" applyFill="1" applyBorder="1" applyAlignment="1">
      <alignment vertical="top" wrapText="1"/>
    </xf>
    <xf numFmtId="164" fontId="2" fillId="23" borderId="11" xfId="1" applyNumberFormat="1" applyFont="1" applyFill="1" applyBorder="1" applyAlignment="1">
      <alignment horizontal="center" vertical="center" wrapText="1"/>
    </xf>
    <xf numFmtId="168" fontId="2" fillId="23" borderId="11" xfId="1" applyNumberFormat="1" applyFont="1" applyFill="1" applyBorder="1" applyAlignment="1">
      <alignment horizontal="center" vertical="center" wrapText="1"/>
    </xf>
    <xf numFmtId="0" fontId="1" fillId="24" borderId="0" xfId="2" applyFill="1" applyBorder="1" applyAlignment="1">
      <alignment horizontal="left" vertical="center"/>
    </xf>
    <xf numFmtId="0" fontId="1" fillId="24" borderId="0" xfId="2" applyFill="1" applyBorder="1" applyAlignment="1">
      <alignment horizontal="left" vertical="center" wrapText="1"/>
    </xf>
    <xf numFmtId="0" fontId="1" fillId="24" borderId="0" xfId="2" applyFill="1" applyBorder="1" applyAlignment="1">
      <alignment vertical="top" wrapText="1"/>
    </xf>
    <xf numFmtId="164" fontId="10" fillId="24" borderId="6" xfId="2" applyNumberFormat="1" applyFont="1" applyFill="1" applyBorder="1" applyAlignment="1">
      <alignment horizontal="center" vertical="center" wrapText="1"/>
    </xf>
    <xf numFmtId="167" fontId="0" fillId="24" borderId="6" xfId="5" applyNumberFormat="1" applyFont="1" applyFill="1" applyBorder="1" applyAlignment="1">
      <alignment horizontal="center" vertical="center"/>
    </xf>
    <xf numFmtId="167" fontId="0" fillId="24" borderId="9" xfId="5" applyNumberFormat="1" applyFont="1" applyFill="1" applyBorder="1" applyAlignment="1">
      <alignment horizontal="center" vertical="center"/>
    </xf>
    <xf numFmtId="167" fontId="13" fillId="4" borderId="6" xfId="2" applyNumberFormat="1" applyFont="1" applyFill="1" applyBorder="1" applyAlignment="1">
      <alignment horizontal="center" vertical="center" wrapText="1"/>
    </xf>
    <xf numFmtId="167" fontId="13" fillId="4" borderId="9" xfId="2" applyNumberFormat="1" applyFont="1" applyFill="1" applyBorder="1" applyAlignment="1">
      <alignment horizontal="center" vertical="center" wrapText="1"/>
    </xf>
    <xf numFmtId="0" fontId="2" fillId="23" borderId="0" xfId="2" applyFont="1" applyFill="1" applyBorder="1" applyAlignment="1">
      <alignment vertical="center"/>
    </xf>
    <xf numFmtId="0" fontId="2" fillId="23" borderId="0" xfId="2" applyFont="1" applyFill="1" applyBorder="1" applyAlignment="1">
      <alignment horizontal="left" vertical="center"/>
    </xf>
    <xf numFmtId="0" fontId="2" fillId="23" borderId="0" xfId="2" applyFont="1" applyFill="1" applyBorder="1" applyAlignment="1">
      <alignment horizontal="left" vertical="center" wrapText="1"/>
    </xf>
    <xf numFmtId="0" fontId="2" fillId="23" borderId="17" xfId="2" applyFont="1" applyFill="1" applyBorder="1" applyAlignment="1">
      <alignment vertical="top" wrapText="1"/>
    </xf>
    <xf numFmtId="164" fontId="2" fillId="22" borderId="14" xfId="2" applyNumberFormat="1" applyFont="1" applyFill="1" applyBorder="1" applyAlignment="1">
      <alignment horizontal="center" vertical="center" wrapText="1"/>
    </xf>
    <xf numFmtId="168" fontId="2" fillId="22" borderId="14" xfId="5" applyNumberFormat="1" applyFont="1" applyFill="1" applyBorder="1" applyAlignment="1">
      <alignment horizontal="center" vertical="center"/>
    </xf>
    <xf numFmtId="168" fontId="2" fillId="22" borderId="15" xfId="5" applyNumberFormat="1" applyFont="1" applyFill="1" applyBorder="1" applyAlignment="1">
      <alignment horizontal="center" vertical="center"/>
    </xf>
    <xf numFmtId="165" fontId="2" fillId="22" borderId="27" xfId="2" applyNumberFormat="1" applyFont="1" applyFill="1" applyBorder="1" applyAlignment="1">
      <alignment horizontal="center" vertical="top" wrapText="1"/>
    </xf>
    <xf numFmtId="0" fontId="2" fillId="25" borderId="16" xfId="2" applyFont="1" applyFill="1" applyBorder="1" applyAlignment="1">
      <alignment vertical="center"/>
    </xf>
    <xf numFmtId="0" fontId="2" fillId="25" borderId="10" xfId="2" applyFont="1" applyFill="1" applyBorder="1" applyAlignment="1">
      <alignment vertical="center"/>
    </xf>
    <xf numFmtId="0" fontId="2" fillId="25" borderId="10" xfId="2" applyFont="1" applyFill="1" applyBorder="1" applyAlignment="1">
      <alignment horizontal="left" vertical="center" wrapText="1"/>
    </xf>
    <xf numFmtId="0" fontId="2" fillId="25" borderId="10" xfId="2" applyFont="1" applyFill="1" applyBorder="1" applyAlignment="1">
      <alignment horizontal="left" vertical="center"/>
    </xf>
    <xf numFmtId="0" fontId="2" fillId="25" borderId="10" xfId="2" applyFont="1" applyFill="1" applyBorder="1" applyAlignment="1">
      <alignment vertical="top" wrapText="1"/>
    </xf>
    <xf numFmtId="164" fontId="2" fillId="25" borderId="11" xfId="2" applyNumberFormat="1" applyFont="1" applyFill="1" applyBorder="1" applyAlignment="1">
      <alignment horizontal="center" vertical="center" wrapText="1"/>
    </xf>
    <xf numFmtId="168" fontId="2" fillId="25" borderId="11" xfId="5" applyNumberFormat="1" applyFont="1" applyFill="1" applyBorder="1" applyAlignment="1">
      <alignment horizontal="center" vertical="center"/>
    </xf>
    <xf numFmtId="168" fontId="2" fillId="25" borderId="12" xfId="5" applyNumberFormat="1" applyFont="1" applyFill="1" applyBorder="1" applyAlignment="1">
      <alignment horizontal="center" vertical="center"/>
    </xf>
    <xf numFmtId="0" fontId="4" fillId="0" borderId="0" xfId="2" applyFont="1" applyFill="1" applyBorder="1" applyAlignment="1">
      <alignment horizontal="left" vertical="center" wrapText="1"/>
    </xf>
    <xf numFmtId="0" fontId="10" fillId="0" borderId="0" xfId="2" applyFont="1" applyFill="1" applyBorder="1" applyAlignment="1">
      <alignment horizontal="left" vertical="center"/>
    </xf>
    <xf numFmtId="0" fontId="1" fillId="0" borderId="0" xfId="2" applyFill="1" applyBorder="1" applyAlignment="1">
      <alignment vertical="center" wrapText="1"/>
    </xf>
    <xf numFmtId="0" fontId="4" fillId="26" borderId="0" xfId="2" applyFont="1" applyFill="1" applyBorder="1" applyAlignment="1">
      <alignment horizontal="left" vertical="center"/>
    </xf>
    <xf numFmtId="0" fontId="12" fillId="26" borderId="0" xfId="2" applyFont="1" applyFill="1" applyBorder="1" applyAlignment="1">
      <alignment horizontal="left" vertical="center"/>
    </xf>
    <xf numFmtId="0" fontId="1" fillId="26" borderId="0" xfId="2" applyFill="1" applyBorder="1" applyAlignment="1">
      <alignment horizontal="left" vertical="center" wrapText="1"/>
    </xf>
    <xf numFmtId="0" fontId="1" fillId="26" borderId="0" xfId="2" applyFill="1" applyBorder="1" applyAlignment="1">
      <alignment vertical="top" wrapText="1"/>
    </xf>
    <xf numFmtId="164" fontId="13" fillId="26" borderId="6" xfId="2" applyNumberFormat="1" applyFont="1" applyFill="1" applyBorder="1" applyAlignment="1">
      <alignment horizontal="center" vertical="center" wrapText="1"/>
    </xf>
    <xf numFmtId="167" fontId="12" fillId="26" borderId="6" xfId="5" applyNumberFormat="1" applyFont="1" applyFill="1" applyBorder="1" applyAlignment="1">
      <alignment horizontal="center" vertical="center"/>
    </xf>
    <xf numFmtId="167" fontId="12" fillId="26" borderId="9" xfId="5" applyNumberFormat="1" applyFont="1" applyFill="1" applyBorder="1" applyAlignment="1">
      <alignment horizontal="center" vertical="center"/>
    </xf>
    <xf numFmtId="0" fontId="12" fillId="26" borderId="0" xfId="2" applyFont="1" applyFill="1" applyBorder="1" applyAlignment="1">
      <alignment horizontal="left" vertical="center" wrapText="1"/>
    </xf>
    <xf numFmtId="0" fontId="12" fillId="26" borderId="0" xfId="2" applyFont="1" applyFill="1" applyBorder="1" applyAlignment="1">
      <alignment vertical="top" wrapText="1"/>
    </xf>
    <xf numFmtId="0" fontId="4" fillId="26" borderId="0" xfId="2" applyFont="1" applyFill="1" applyBorder="1" applyAlignment="1">
      <alignment horizontal="left" vertical="center" wrapText="1"/>
    </xf>
    <xf numFmtId="0" fontId="4" fillId="26" borderId="0" xfId="2" applyFont="1" applyFill="1" applyBorder="1" applyAlignment="1">
      <alignment vertical="top" wrapText="1"/>
    </xf>
    <xf numFmtId="164" fontId="9" fillId="26" borderId="6" xfId="2" applyNumberFormat="1" applyFont="1" applyFill="1" applyBorder="1" applyAlignment="1">
      <alignment horizontal="center" vertical="center" wrapText="1"/>
    </xf>
    <xf numFmtId="167" fontId="4" fillId="26" borderId="6" xfId="5" applyNumberFormat="1" applyFont="1" applyFill="1" applyBorder="1" applyAlignment="1">
      <alignment horizontal="center" vertical="center"/>
    </xf>
    <xf numFmtId="167" fontId="4" fillId="26" borderId="9" xfId="5" applyNumberFormat="1" applyFont="1" applyFill="1" applyBorder="1" applyAlignment="1">
      <alignment horizontal="center" vertical="center"/>
    </xf>
    <xf numFmtId="0" fontId="4" fillId="0" borderId="0" xfId="2" applyFont="1" applyFill="1" applyBorder="1" applyAlignment="1">
      <alignment horizontal="left" vertical="top" wrapText="1"/>
    </xf>
    <xf numFmtId="169" fontId="10" fillId="2" borderId="6" xfId="2" applyNumberFormat="1" applyFont="1" applyFill="1" applyBorder="1" applyAlignment="1">
      <alignment horizontal="center" vertical="center" wrapText="1"/>
    </xf>
    <xf numFmtId="169" fontId="13" fillId="26" borderId="6" xfId="2" applyNumberFormat="1" applyFont="1" applyFill="1" applyBorder="1" applyAlignment="1">
      <alignment horizontal="center" vertical="center" wrapText="1"/>
    </xf>
    <xf numFmtId="169" fontId="2" fillId="14" borderId="11" xfId="2" applyNumberFormat="1" applyFont="1" applyFill="1" applyBorder="1" applyAlignment="1">
      <alignment horizontal="center" vertical="center" wrapText="1"/>
    </xf>
    <xf numFmtId="168" fontId="2" fillId="14" borderId="11" xfId="1" applyNumberFormat="1" applyFont="1" applyFill="1" applyBorder="1" applyAlignment="1">
      <alignment horizontal="center" vertical="center" wrapText="1"/>
    </xf>
    <xf numFmtId="0" fontId="1" fillId="2" borderId="8" xfId="2" applyFill="1" applyBorder="1" applyAlignment="1">
      <alignment vertical="center"/>
    </xf>
    <xf numFmtId="164" fontId="10" fillId="2" borderId="0" xfId="2" applyNumberFormat="1" applyFont="1" applyFill="1" applyBorder="1" applyAlignment="1">
      <alignment horizontal="center" vertical="center" wrapText="1"/>
    </xf>
    <xf numFmtId="167" fontId="0" fillId="2" borderId="0" xfId="5" applyNumberFormat="1" applyFont="1" applyFill="1" applyBorder="1" applyAlignment="1">
      <alignment horizontal="center" vertical="center"/>
    </xf>
    <xf numFmtId="167" fontId="0" fillId="2" borderId="31" xfId="5" applyNumberFormat="1" applyFont="1" applyFill="1" applyBorder="1" applyAlignment="1">
      <alignment horizontal="center" vertical="center"/>
    </xf>
    <xf numFmtId="0" fontId="9" fillId="4" borderId="32" xfId="2" applyFont="1" applyFill="1" applyBorder="1" applyAlignment="1">
      <alignment vertical="center"/>
    </xf>
    <xf numFmtId="0" fontId="9" fillId="4" borderId="33" xfId="2" applyFont="1" applyFill="1" applyBorder="1" applyAlignment="1">
      <alignment vertical="center" wrapText="1"/>
    </xf>
    <xf numFmtId="0" fontId="9" fillId="4" borderId="33" xfId="2" applyFont="1" applyFill="1" applyBorder="1" applyAlignment="1">
      <alignment horizontal="left" vertical="center" wrapText="1"/>
    </xf>
    <xf numFmtId="0" fontId="9" fillId="4" borderId="34" xfId="2" applyFont="1" applyFill="1" applyBorder="1" applyAlignment="1">
      <alignment vertical="top" wrapText="1"/>
    </xf>
    <xf numFmtId="164" fontId="9" fillId="4" borderId="2" xfId="2" applyNumberFormat="1" applyFont="1" applyFill="1" applyBorder="1" applyAlignment="1">
      <alignment horizontal="center" vertical="center" wrapText="1"/>
    </xf>
    <xf numFmtId="168" fontId="9" fillId="4" borderId="2" xfId="5" applyNumberFormat="1" applyFont="1" applyFill="1" applyBorder="1" applyAlignment="1">
      <alignment horizontal="center" vertical="center"/>
    </xf>
    <xf numFmtId="168" fontId="9" fillId="4" borderId="3" xfId="5" applyNumberFormat="1" applyFont="1" applyFill="1" applyBorder="1" applyAlignment="1">
      <alignment horizontal="center" vertical="center"/>
    </xf>
    <xf numFmtId="0" fontId="1" fillId="2" borderId="16" xfId="2" applyFill="1" applyBorder="1" applyAlignment="1">
      <alignment vertical="center"/>
    </xf>
    <xf numFmtId="0" fontId="1" fillId="2" borderId="10" xfId="2" applyFill="1" applyBorder="1" applyAlignment="1">
      <alignment vertical="center"/>
    </xf>
    <xf numFmtId="0" fontId="4" fillId="2" borderId="10" xfId="2" applyFont="1" applyFill="1" applyBorder="1" applyAlignment="1">
      <alignment horizontal="left" vertical="center" wrapText="1"/>
    </xf>
    <xf numFmtId="0" fontId="1" fillId="2" borderId="10" xfId="2" applyFill="1" applyBorder="1" applyAlignment="1">
      <alignment horizontal="left" vertical="center"/>
    </xf>
    <xf numFmtId="0" fontId="1" fillId="2" borderId="10" xfId="2" applyFill="1" applyBorder="1" applyAlignment="1">
      <alignment horizontal="left" vertical="center" wrapText="1"/>
    </xf>
    <xf numFmtId="0" fontId="1" fillId="2" borderId="10" xfId="2" applyFill="1" applyBorder="1" applyAlignment="1">
      <alignment vertical="top" wrapText="1"/>
    </xf>
    <xf numFmtId="164" fontId="10" fillId="2" borderId="10" xfId="2" applyNumberFormat="1" applyFont="1" applyFill="1" applyBorder="1" applyAlignment="1">
      <alignment horizontal="center" vertical="center"/>
    </xf>
    <xf numFmtId="37" fontId="0" fillId="2" borderId="10" xfId="6" applyNumberFormat="1" applyFont="1" applyFill="1" applyBorder="1" applyAlignment="1">
      <alignment horizontal="center" vertical="center"/>
    </xf>
    <xf numFmtId="37" fontId="0" fillId="2" borderId="35" xfId="6" applyNumberFormat="1" applyFont="1" applyFill="1" applyBorder="1" applyAlignment="1">
      <alignment horizontal="center" vertical="center"/>
    </xf>
    <xf numFmtId="37" fontId="0" fillId="2" borderId="0" xfId="6" applyNumberFormat="1" applyFont="1" applyFill="1" applyAlignment="1">
      <alignment horizontal="center" vertical="center"/>
    </xf>
    <xf numFmtId="164" fontId="0" fillId="0" borderId="0" xfId="0" applyNumberFormat="1" applyAlignment="1">
      <alignment horizontal="center" vertical="center"/>
    </xf>
    <xf numFmtId="0" fontId="0" fillId="0" borderId="0" xfId="0" applyAlignment="1">
      <alignment horizontal="center" vertical="center"/>
    </xf>
    <xf numFmtId="0" fontId="8" fillId="0" borderId="0" xfId="0" applyFont="1" applyAlignment="1">
      <alignment horizontal="left" vertical="center"/>
    </xf>
    <xf numFmtId="0" fontId="0" fillId="2" borderId="0" xfId="2" applyFont="1" applyFill="1" applyAlignment="1">
      <alignment horizontal="right" vertical="center" wrapText="1"/>
    </xf>
    <xf numFmtId="0" fontId="0" fillId="0" borderId="0" xfId="0" applyFont="1"/>
    <xf numFmtId="164" fontId="0" fillId="2" borderId="26" xfId="0" applyNumberFormat="1" applyFill="1" applyBorder="1"/>
    <xf numFmtId="168" fontId="0" fillId="2" borderId="26" xfId="0" applyNumberFormat="1" applyFill="1" applyBorder="1"/>
    <xf numFmtId="168" fontId="4" fillId="2" borderId="26" xfId="0" applyNumberFormat="1" applyFont="1" applyFill="1" applyBorder="1"/>
    <xf numFmtId="0" fontId="0" fillId="0" borderId="0" xfId="0" applyAlignment="1">
      <alignment horizontal="left" vertical="center"/>
    </xf>
    <xf numFmtId="0" fontId="0" fillId="0" borderId="0" xfId="0" applyFont="1" applyFill="1"/>
    <xf numFmtId="0" fontId="4" fillId="24" borderId="0" xfId="0" applyFont="1" applyFill="1"/>
    <xf numFmtId="164" fontId="4" fillId="24" borderId="26" xfId="0" applyNumberFormat="1" applyFont="1" applyFill="1" applyBorder="1"/>
    <xf numFmtId="168" fontId="4" fillId="24" borderId="26" xfId="0" applyNumberFormat="1" applyFont="1" applyFill="1" applyBorder="1"/>
    <xf numFmtId="0" fontId="7" fillId="0" borderId="0" xfId="3"/>
    <xf numFmtId="0" fontId="7" fillId="0" borderId="0" xfId="3" applyAlignment="1">
      <alignment wrapText="1"/>
    </xf>
    <xf numFmtId="166" fontId="0" fillId="0" borderId="0" xfId="4" applyNumberFormat="1" applyFont="1" applyAlignment="1">
      <alignment horizontal="center"/>
    </xf>
    <xf numFmtId="44" fontId="0" fillId="0" borderId="0" xfId="5" applyFont="1" applyAlignment="1">
      <alignment horizontal="center"/>
    </xf>
    <xf numFmtId="44" fontId="0" fillId="0" borderId="0" xfId="5" applyFont="1"/>
    <xf numFmtId="0" fontId="11" fillId="4" borderId="36" xfId="3" applyFont="1" applyFill="1" applyBorder="1" applyAlignment="1">
      <alignment horizontal="center" vertical="center"/>
    </xf>
    <xf numFmtId="0" fontId="11" fillId="4" borderId="36" xfId="3" applyFont="1" applyFill="1" applyBorder="1" applyAlignment="1">
      <alignment horizontal="center" vertical="center" wrapText="1"/>
    </xf>
    <xf numFmtId="166" fontId="11" fillId="4" borderId="1" xfId="4" applyNumberFormat="1" applyFont="1" applyFill="1" applyBorder="1" applyAlignment="1">
      <alignment horizontal="center" vertical="center"/>
    </xf>
    <xf numFmtId="44" fontId="11" fillId="27" borderId="36" xfId="5" applyFont="1" applyFill="1" applyBorder="1" applyAlignment="1">
      <alignment horizontal="center" vertical="center"/>
    </xf>
    <xf numFmtId="0" fontId="2" fillId="6" borderId="6" xfId="2" applyFont="1" applyFill="1" applyBorder="1" applyAlignment="1">
      <alignment horizontal="left" wrapText="1"/>
    </xf>
    <xf numFmtId="0" fontId="14" fillId="27" borderId="37" xfId="3" applyFont="1" applyFill="1" applyBorder="1" applyAlignment="1">
      <alignment wrapText="1"/>
    </xf>
    <xf numFmtId="166" fontId="4" fillId="27" borderId="38" xfId="4" applyNumberFormat="1" applyFont="1" applyFill="1" applyBorder="1" applyAlignment="1">
      <alignment horizontal="center"/>
    </xf>
    <xf numFmtId="167" fontId="4" fillId="27" borderId="39" xfId="5" applyNumberFormat="1" applyFont="1" applyFill="1" applyBorder="1" applyAlignment="1">
      <alignment horizontal="center"/>
    </xf>
    <xf numFmtId="167" fontId="4" fillId="27" borderId="37" xfId="5" applyNumberFormat="1" applyFont="1" applyFill="1" applyBorder="1" applyAlignment="1">
      <alignment horizontal="center"/>
    </xf>
    <xf numFmtId="44" fontId="0" fillId="0" borderId="40" xfId="5" applyFont="1" applyFill="1" applyBorder="1"/>
    <xf numFmtId="0" fontId="4" fillId="6" borderId="6" xfId="2" applyFont="1" applyFill="1" applyBorder="1" applyAlignment="1">
      <alignment horizontal="left" wrapText="1"/>
    </xf>
    <xf numFmtId="0" fontId="14" fillId="27" borderId="15" xfId="3" applyFont="1" applyFill="1" applyBorder="1" applyAlignment="1">
      <alignment wrapText="1"/>
    </xf>
    <xf numFmtId="166" fontId="4" fillId="27" borderId="41" xfId="4" applyNumberFormat="1" applyFont="1" applyFill="1" applyBorder="1" applyAlignment="1">
      <alignment horizontal="center"/>
    </xf>
    <xf numFmtId="167" fontId="4" fillId="27" borderId="42" xfId="5" applyNumberFormat="1" applyFont="1" applyFill="1" applyBorder="1" applyAlignment="1">
      <alignment horizontal="center"/>
    </xf>
    <xf numFmtId="167" fontId="4" fillId="27" borderId="43" xfId="5" applyNumberFormat="1" applyFont="1" applyFill="1" applyBorder="1" applyAlignment="1">
      <alignment horizontal="center"/>
    </xf>
    <xf numFmtId="166" fontId="4" fillId="27" borderId="44" xfId="4" applyNumberFormat="1" applyFont="1" applyFill="1" applyBorder="1" applyAlignment="1">
      <alignment horizontal="center"/>
    </xf>
    <xf numFmtId="167" fontId="4" fillId="27" borderId="28" xfId="5" applyNumberFormat="1" applyFont="1" applyFill="1" applyBorder="1" applyAlignment="1">
      <alignment horizontal="center"/>
    </xf>
    <xf numFmtId="167" fontId="4" fillId="27" borderId="45" xfId="5" applyNumberFormat="1" applyFont="1" applyFill="1" applyBorder="1" applyAlignment="1">
      <alignment horizontal="center"/>
    </xf>
    <xf numFmtId="44" fontId="0" fillId="0" borderId="46" xfId="5" applyFont="1" applyBorder="1"/>
    <xf numFmtId="166" fontId="2" fillId="6" borderId="20" xfId="4" applyNumberFormat="1" applyFont="1" applyFill="1" applyBorder="1" applyAlignment="1">
      <alignment horizontal="center"/>
    </xf>
    <xf numFmtId="167" fontId="2" fillId="6" borderId="42" xfId="5" applyNumberFormat="1" applyFont="1" applyFill="1" applyBorder="1" applyAlignment="1">
      <alignment horizontal="center"/>
    </xf>
    <xf numFmtId="167" fontId="2" fillId="6" borderId="43" xfId="5" applyNumberFormat="1" applyFont="1" applyFill="1" applyBorder="1" applyAlignment="1">
      <alignment horizontal="center"/>
    </xf>
    <xf numFmtId="44" fontId="0" fillId="0" borderId="48" xfId="5" applyFont="1" applyBorder="1"/>
    <xf numFmtId="44" fontId="0" fillId="0" borderId="48" xfId="5" applyFont="1" applyFill="1" applyBorder="1"/>
    <xf numFmtId="0" fontId="14" fillId="27" borderId="43" xfId="3" applyFont="1" applyFill="1" applyBorder="1" applyAlignment="1">
      <alignment wrapText="1"/>
    </xf>
    <xf numFmtId="0" fontId="14" fillId="27" borderId="45" xfId="3" applyFont="1" applyFill="1" applyBorder="1" applyAlignment="1">
      <alignment wrapText="1"/>
    </xf>
    <xf numFmtId="44" fontId="0" fillId="0" borderId="46" xfId="5" applyFont="1" applyFill="1" applyBorder="1"/>
    <xf numFmtId="166" fontId="2" fillId="6" borderId="1" xfId="4" applyNumberFormat="1" applyFont="1" applyFill="1" applyBorder="1" applyAlignment="1">
      <alignment horizontal="center"/>
    </xf>
    <xf numFmtId="167" fontId="2" fillId="6" borderId="2" xfId="5" applyNumberFormat="1" applyFont="1" applyFill="1" applyBorder="1" applyAlignment="1">
      <alignment horizontal="center"/>
    </xf>
    <xf numFmtId="167" fontId="2" fillId="6" borderId="3" xfId="5" applyNumberFormat="1" applyFont="1" applyFill="1" applyBorder="1" applyAlignment="1">
      <alignment horizontal="center"/>
    </xf>
    <xf numFmtId="166" fontId="2" fillId="5" borderId="20" xfId="4" applyNumberFormat="1" applyFont="1" applyFill="1" applyBorder="1" applyAlignment="1">
      <alignment horizontal="center"/>
    </xf>
    <xf numFmtId="167" fontId="2" fillId="5" borderId="14" xfId="5" applyNumberFormat="1" applyFont="1" applyFill="1" applyBorder="1" applyAlignment="1">
      <alignment horizontal="center"/>
    </xf>
    <xf numFmtId="167" fontId="2" fillId="5" borderId="15" xfId="5" applyNumberFormat="1" applyFont="1" applyFill="1" applyBorder="1" applyAlignment="1">
      <alignment horizontal="center"/>
    </xf>
    <xf numFmtId="0" fontId="14" fillId="11" borderId="37" xfId="3" applyFont="1" applyFill="1" applyBorder="1" applyAlignment="1">
      <alignment wrapText="1"/>
    </xf>
    <xf numFmtId="166" fontId="4" fillId="11" borderId="38" xfId="4" applyNumberFormat="1" applyFont="1" applyFill="1" applyBorder="1" applyAlignment="1">
      <alignment horizontal="center"/>
    </xf>
    <xf numFmtId="167" fontId="4" fillId="11" borderId="39" xfId="5" applyNumberFormat="1" applyFont="1" applyFill="1" applyBorder="1" applyAlignment="1">
      <alignment horizontal="center"/>
    </xf>
    <xf numFmtId="167" fontId="4" fillId="11" borderId="37" xfId="5" applyNumberFormat="1" applyFont="1" applyFill="1" applyBorder="1" applyAlignment="1">
      <alignment horizontal="center"/>
    </xf>
    <xf numFmtId="44" fontId="0" fillId="3" borderId="48" xfId="5" applyFont="1" applyFill="1" applyBorder="1"/>
    <xf numFmtId="0" fontId="14" fillId="11" borderId="43" xfId="3" applyFont="1" applyFill="1" applyBorder="1" applyAlignment="1">
      <alignment wrapText="1"/>
    </xf>
    <xf numFmtId="166" fontId="4" fillId="11" borderId="41" xfId="4" applyNumberFormat="1" applyFont="1" applyFill="1" applyBorder="1" applyAlignment="1">
      <alignment horizontal="center"/>
    </xf>
    <xf numFmtId="167" fontId="4" fillId="11" borderId="42" xfId="5" applyNumberFormat="1" applyFont="1" applyFill="1" applyBorder="1" applyAlignment="1">
      <alignment horizontal="center"/>
    </xf>
    <xf numFmtId="167" fontId="4" fillId="11" borderId="43" xfId="5" applyNumberFormat="1" applyFont="1" applyFill="1" applyBorder="1" applyAlignment="1">
      <alignment horizontal="center"/>
    </xf>
    <xf numFmtId="44" fontId="0" fillId="3" borderId="40" xfId="5" applyFont="1" applyFill="1" applyBorder="1"/>
    <xf numFmtId="166" fontId="2" fillId="10" borderId="20" xfId="4" applyNumberFormat="1" applyFont="1" applyFill="1" applyBorder="1" applyAlignment="1">
      <alignment horizontal="center"/>
    </xf>
    <xf numFmtId="167" fontId="2" fillId="10" borderId="42" xfId="5" applyNumberFormat="1" applyFont="1" applyFill="1" applyBorder="1" applyAlignment="1">
      <alignment horizontal="center"/>
    </xf>
    <xf numFmtId="167" fontId="2" fillId="10" borderId="43" xfId="5" applyNumberFormat="1" applyFont="1" applyFill="1" applyBorder="1" applyAlignment="1">
      <alignment horizontal="center"/>
    </xf>
    <xf numFmtId="44" fontId="0" fillId="3" borderId="46" xfId="5" applyFont="1" applyFill="1" applyBorder="1"/>
    <xf numFmtId="0" fontId="14" fillId="11" borderId="51" xfId="3" applyFont="1" applyFill="1" applyBorder="1" applyAlignment="1">
      <alignment wrapText="1"/>
    </xf>
    <xf numFmtId="0" fontId="14" fillId="11" borderId="52" xfId="3" applyFont="1" applyFill="1" applyBorder="1" applyAlignment="1">
      <alignment wrapText="1"/>
    </xf>
    <xf numFmtId="0" fontId="14" fillId="11" borderId="53" xfId="3" applyFont="1" applyFill="1" applyBorder="1" applyAlignment="1">
      <alignment wrapText="1"/>
    </xf>
    <xf numFmtId="166" fontId="4" fillId="11" borderId="54" xfId="4" applyNumberFormat="1" applyFont="1" applyFill="1" applyBorder="1" applyAlignment="1">
      <alignment horizontal="center"/>
    </xf>
    <xf numFmtId="167" fontId="4" fillId="11" borderId="55" xfId="5" applyNumberFormat="1" applyFont="1" applyFill="1" applyBorder="1" applyAlignment="1">
      <alignment horizontal="center"/>
    </xf>
    <xf numFmtId="167" fontId="4" fillId="11" borderId="56" xfId="5" applyNumberFormat="1" applyFont="1" applyFill="1" applyBorder="1" applyAlignment="1">
      <alignment horizontal="center"/>
    </xf>
    <xf numFmtId="166" fontId="2" fillId="10" borderId="1" xfId="4" applyNumberFormat="1" applyFont="1" applyFill="1" applyBorder="1" applyAlignment="1">
      <alignment horizontal="center"/>
    </xf>
    <xf numFmtId="167" fontId="2" fillId="10" borderId="2" xfId="5" applyNumberFormat="1" applyFont="1" applyFill="1" applyBorder="1" applyAlignment="1">
      <alignment horizontal="center"/>
    </xf>
    <xf numFmtId="167" fontId="2" fillId="10" borderId="3" xfId="5" applyNumberFormat="1" applyFont="1" applyFill="1" applyBorder="1" applyAlignment="1">
      <alignment horizontal="center"/>
    </xf>
    <xf numFmtId="167" fontId="2" fillId="10" borderId="14" xfId="5" applyNumberFormat="1" applyFont="1" applyFill="1" applyBorder="1" applyAlignment="1">
      <alignment horizontal="center"/>
    </xf>
    <xf numFmtId="167" fontId="2" fillId="10" borderId="15" xfId="5" applyNumberFormat="1" applyFont="1" applyFill="1" applyBorder="1" applyAlignment="1">
      <alignment horizontal="center"/>
    </xf>
    <xf numFmtId="0" fontId="14" fillId="15" borderId="37" xfId="3" applyFont="1" applyFill="1" applyBorder="1" applyAlignment="1">
      <alignment wrapText="1"/>
    </xf>
    <xf numFmtId="166" fontId="4" fillId="15" borderId="38" xfId="4" applyNumberFormat="1" applyFont="1" applyFill="1" applyBorder="1" applyAlignment="1">
      <alignment horizontal="center"/>
    </xf>
    <xf numFmtId="167" fontId="4" fillId="15" borderId="39" xfId="5" applyNumberFormat="1" applyFont="1" applyFill="1" applyBorder="1" applyAlignment="1">
      <alignment horizontal="center"/>
    </xf>
    <xf numFmtId="167" fontId="4" fillId="15" borderId="37" xfId="5" applyNumberFormat="1" applyFont="1" applyFill="1" applyBorder="1" applyAlignment="1">
      <alignment horizontal="center"/>
    </xf>
    <xf numFmtId="0" fontId="14" fillId="15" borderId="43" xfId="3" applyFont="1" applyFill="1" applyBorder="1" applyAlignment="1">
      <alignment wrapText="1"/>
    </xf>
    <xf numFmtId="166" fontId="4" fillId="15" borderId="41" xfId="4" applyNumberFormat="1" applyFont="1" applyFill="1" applyBorder="1" applyAlignment="1">
      <alignment horizontal="center"/>
    </xf>
    <xf numFmtId="167" fontId="4" fillId="15" borderId="42" xfId="5" applyNumberFormat="1" applyFont="1" applyFill="1" applyBorder="1" applyAlignment="1">
      <alignment horizontal="center"/>
    </xf>
    <xf numFmtId="167" fontId="4" fillId="15" borderId="43" xfId="5" applyNumberFormat="1" applyFont="1" applyFill="1" applyBorder="1" applyAlignment="1">
      <alignment horizontal="center"/>
    </xf>
    <xf numFmtId="166" fontId="4" fillId="15" borderId="44" xfId="4" applyNumberFormat="1" applyFont="1" applyFill="1" applyBorder="1" applyAlignment="1">
      <alignment horizontal="center"/>
    </xf>
    <xf numFmtId="167" fontId="4" fillId="15" borderId="28" xfId="5" applyNumberFormat="1" applyFont="1" applyFill="1" applyBorder="1" applyAlignment="1">
      <alignment horizontal="center"/>
    </xf>
    <xf numFmtId="167" fontId="4" fillId="15" borderId="45" xfId="5" applyNumberFormat="1" applyFont="1" applyFill="1" applyBorder="1" applyAlignment="1">
      <alignment horizontal="center"/>
    </xf>
    <xf numFmtId="166" fontId="2" fillId="14" borderId="20" xfId="4" applyNumberFormat="1" applyFont="1" applyFill="1" applyBorder="1" applyAlignment="1">
      <alignment horizontal="center"/>
    </xf>
    <xf numFmtId="167" fontId="2" fillId="14" borderId="42" xfId="5" applyNumberFormat="1" applyFont="1" applyFill="1" applyBorder="1" applyAlignment="1">
      <alignment horizontal="center"/>
    </xf>
    <xf numFmtId="167" fontId="2" fillId="14" borderId="43" xfId="5" applyNumberFormat="1" applyFont="1" applyFill="1" applyBorder="1" applyAlignment="1">
      <alignment horizontal="center"/>
    </xf>
    <xf numFmtId="44" fontId="0" fillId="0" borderId="40" xfId="5" applyFont="1" applyBorder="1"/>
    <xf numFmtId="166" fontId="4" fillId="15" borderId="30" xfId="4" applyNumberFormat="1" applyFont="1" applyFill="1" applyBorder="1" applyAlignment="1">
      <alignment horizontal="center"/>
    </xf>
    <xf numFmtId="167" fontId="4" fillId="15" borderId="11" xfId="5" applyNumberFormat="1" applyFont="1" applyFill="1" applyBorder="1" applyAlignment="1">
      <alignment horizontal="center"/>
    </xf>
    <xf numFmtId="167" fontId="4" fillId="15" borderId="12" xfId="5" applyNumberFormat="1" applyFont="1" applyFill="1" applyBorder="1" applyAlignment="1">
      <alignment horizontal="center"/>
    </xf>
    <xf numFmtId="44" fontId="0" fillId="0" borderId="57" xfId="5" applyFont="1" applyBorder="1"/>
    <xf numFmtId="0" fontId="14" fillId="15" borderId="45" xfId="3" applyFont="1" applyFill="1" applyBorder="1" applyAlignment="1">
      <alignment wrapText="1"/>
    </xf>
    <xf numFmtId="166" fontId="2" fillId="14" borderId="1" xfId="4" applyNumberFormat="1" applyFont="1" applyFill="1" applyBorder="1" applyAlignment="1">
      <alignment horizontal="center"/>
    </xf>
    <xf numFmtId="167" fontId="2" fillId="14" borderId="2" xfId="5" applyNumberFormat="1" applyFont="1" applyFill="1" applyBorder="1" applyAlignment="1">
      <alignment horizontal="center"/>
    </xf>
    <xf numFmtId="167" fontId="2" fillId="14" borderId="3" xfId="5" applyNumberFormat="1" applyFont="1" applyFill="1" applyBorder="1" applyAlignment="1">
      <alignment horizontal="center"/>
    </xf>
    <xf numFmtId="167" fontId="2" fillId="14" borderId="14" xfId="5" applyNumberFormat="1" applyFont="1" applyFill="1" applyBorder="1" applyAlignment="1">
      <alignment horizontal="center"/>
    </xf>
    <xf numFmtId="167" fontId="2" fillId="14" borderId="15" xfId="5" applyNumberFormat="1" applyFont="1" applyFill="1" applyBorder="1" applyAlignment="1">
      <alignment horizontal="center"/>
    </xf>
    <xf numFmtId="44" fontId="0" fillId="0" borderId="50" xfId="5" applyFont="1" applyBorder="1"/>
    <xf numFmtId="0" fontId="14" fillId="19" borderId="38" xfId="3" applyFont="1" applyFill="1" applyBorder="1" applyAlignment="1">
      <alignment vertical="center" wrapText="1"/>
    </xf>
    <xf numFmtId="0" fontId="14" fillId="19" borderId="37" xfId="3" applyFont="1" applyFill="1" applyBorder="1" applyAlignment="1">
      <alignment vertical="center" wrapText="1"/>
    </xf>
    <xf numFmtId="166" fontId="4" fillId="19" borderId="1" xfId="4" applyNumberFormat="1" applyFont="1" applyFill="1" applyBorder="1" applyAlignment="1">
      <alignment horizontal="center" vertical="center"/>
    </xf>
    <xf numFmtId="167" fontId="4" fillId="19" borderId="2" xfId="5" applyNumberFormat="1" applyFont="1" applyFill="1" applyBorder="1" applyAlignment="1">
      <alignment horizontal="center" vertical="center"/>
    </xf>
    <xf numFmtId="167" fontId="4" fillId="19" borderId="3" xfId="5" applyNumberFormat="1" applyFont="1" applyFill="1" applyBorder="1" applyAlignment="1">
      <alignment horizontal="center" vertical="center"/>
    </xf>
    <xf numFmtId="166" fontId="2" fillId="18" borderId="20" xfId="4" applyNumberFormat="1" applyFont="1" applyFill="1" applyBorder="1" applyAlignment="1">
      <alignment horizontal="center"/>
    </xf>
    <xf numFmtId="167" fontId="2" fillId="18" borderId="14" xfId="5" applyNumberFormat="1" applyFont="1" applyFill="1" applyBorder="1" applyAlignment="1">
      <alignment horizontal="center"/>
    </xf>
    <xf numFmtId="167" fontId="2" fillId="18" borderId="15" xfId="5" applyNumberFormat="1" applyFont="1" applyFill="1" applyBorder="1" applyAlignment="1">
      <alignment horizontal="center"/>
    </xf>
    <xf numFmtId="0" fontId="14" fillId="19" borderId="37" xfId="3" applyFont="1" applyFill="1" applyBorder="1" applyAlignment="1">
      <alignment wrapText="1"/>
    </xf>
    <xf numFmtId="166" fontId="4" fillId="19" borderId="38" xfId="4" applyNumberFormat="1" applyFont="1" applyFill="1" applyBorder="1" applyAlignment="1">
      <alignment horizontal="center" vertical="center"/>
    </xf>
    <xf numFmtId="167" fontId="4" fillId="19" borderId="39" xfId="5" applyNumberFormat="1" applyFont="1" applyFill="1" applyBorder="1" applyAlignment="1">
      <alignment horizontal="center" vertical="center"/>
    </xf>
    <xf numFmtId="167" fontId="4" fillId="19" borderId="37" xfId="5" applyNumberFormat="1" applyFont="1" applyFill="1" applyBorder="1" applyAlignment="1">
      <alignment horizontal="center" vertical="center"/>
    </xf>
    <xf numFmtId="0" fontId="14" fillId="19" borderId="45" xfId="3" applyFont="1" applyFill="1" applyBorder="1" applyAlignment="1">
      <alignment vertical="center" wrapText="1"/>
    </xf>
    <xf numFmtId="166" fontId="4" fillId="19" borderId="44" xfId="4" applyNumberFormat="1" applyFont="1" applyFill="1" applyBorder="1" applyAlignment="1">
      <alignment horizontal="center" vertical="center"/>
    </xf>
    <xf numFmtId="167" fontId="4" fillId="19" borderId="28" xfId="5" applyNumberFormat="1" applyFont="1" applyFill="1" applyBorder="1" applyAlignment="1">
      <alignment horizontal="center" vertical="center"/>
    </xf>
    <xf numFmtId="167" fontId="4" fillId="19" borderId="45" xfId="5" applyNumberFormat="1" applyFont="1" applyFill="1" applyBorder="1" applyAlignment="1">
      <alignment horizontal="center" vertical="center"/>
    </xf>
    <xf numFmtId="167" fontId="2" fillId="18" borderId="42" xfId="5" applyNumberFormat="1" applyFont="1" applyFill="1" applyBorder="1" applyAlignment="1">
      <alignment horizontal="center"/>
    </xf>
    <xf numFmtId="167" fontId="2" fillId="18" borderId="43" xfId="5" applyNumberFormat="1" applyFont="1" applyFill="1" applyBorder="1" applyAlignment="1">
      <alignment horizontal="center"/>
    </xf>
    <xf numFmtId="0" fontId="14" fillId="19" borderId="1" xfId="3" applyFont="1" applyFill="1" applyBorder="1" applyAlignment="1">
      <alignment horizontal="left" vertical="center" wrapText="1"/>
    </xf>
    <xf numFmtId="0" fontId="14" fillId="19" borderId="3" xfId="3" applyFont="1" applyFill="1" applyBorder="1" applyAlignment="1">
      <alignment vertical="center" wrapText="1"/>
    </xf>
    <xf numFmtId="44" fontId="0" fillId="3" borderId="36" xfId="5" applyFont="1" applyFill="1" applyBorder="1"/>
    <xf numFmtId="166" fontId="2" fillId="18" borderId="1" xfId="4" applyNumberFormat="1" applyFont="1" applyFill="1" applyBorder="1" applyAlignment="1">
      <alignment horizontal="center"/>
    </xf>
    <xf numFmtId="167" fontId="2" fillId="18" borderId="2" xfId="5" applyNumberFormat="1" applyFont="1" applyFill="1" applyBorder="1" applyAlignment="1">
      <alignment horizontal="center"/>
    </xf>
    <xf numFmtId="167" fontId="2" fillId="18" borderId="3" xfId="5" applyNumberFormat="1" applyFont="1" applyFill="1" applyBorder="1" applyAlignment="1">
      <alignment horizontal="center"/>
    </xf>
    <xf numFmtId="166" fontId="4" fillId="19" borderId="38" xfId="4" applyNumberFormat="1" applyFont="1" applyFill="1" applyBorder="1" applyAlignment="1">
      <alignment horizontal="center"/>
    </xf>
    <xf numFmtId="167" fontId="4" fillId="19" borderId="39" xfId="5" applyNumberFormat="1" applyFont="1" applyFill="1" applyBorder="1" applyAlignment="1">
      <alignment horizontal="center"/>
    </xf>
    <xf numFmtId="167" fontId="4" fillId="19" borderId="37" xfId="5" applyNumberFormat="1" applyFont="1" applyFill="1" applyBorder="1" applyAlignment="1">
      <alignment horizontal="center"/>
    </xf>
    <xf numFmtId="44" fontId="0" fillId="3" borderId="57" xfId="5" applyFont="1" applyFill="1" applyBorder="1"/>
    <xf numFmtId="0" fontId="14" fillId="19" borderId="43" xfId="3" applyFont="1" applyFill="1" applyBorder="1" applyAlignment="1">
      <alignment wrapText="1"/>
    </xf>
    <xf numFmtId="166" fontId="4" fillId="19" borderId="41" xfId="4" applyNumberFormat="1" applyFont="1" applyFill="1" applyBorder="1" applyAlignment="1">
      <alignment horizontal="center"/>
    </xf>
    <xf numFmtId="167" fontId="4" fillId="19" borderId="42" xfId="5" applyNumberFormat="1" applyFont="1" applyFill="1" applyBorder="1" applyAlignment="1">
      <alignment horizontal="center"/>
    </xf>
    <xf numFmtId="167" fontId="4" fillId="19" borderId="43" xfId="5" applyNumberFormat="1" applyFont="1" applyFill="1" applyBorder="1" applyAlignment="1">
      <alignment horizontal="center"/>
    </xf>
    <xf numFmtId="166" fontId="2" fillId="18" borderId="18" xfId="4" applyNumberFormat="1" applyFont="1" applyFill="1" applyBorder="1" applyAlignment="1">
      <alignment horizontal="center"/>
    </xf>
    <xf numFmtId="167" fontId="2" fillId="18" borderId="13" xfId="5" applyNumberFormat="1" applyFont="1" applyFill="1" applyBorder="1" applyAlignment="1">
      <alignment horizontal="center"/>
    </xf>
    <xf numFmtId="167" fontId="2" fillId="18" borderId="7" xfId="5" applyNumberFormat="1" applyFont="1" applyFill="1" applyBorder="1" applyAlignment="1">
      <alignment horizontal="center"/>
    </xf>
    <xf numFmtId="0" fontId="14" fillId="4" borderId="37" xfId="3" applyFont="1" applyFill="1" applyBorder="1" applyAlignment="1">
      <alignment wrapText="1"/>
    </xf>
    <xf numFmtId="166" fontId="4" fillId="4" borderId="38" xfId="4" applyNumberFormat="1" applyFont="1" applyFill="1" applyBorder="1" applyAlignment="1">
      <alignment horizontal="center"/>
    </xf>
    <xf numFmtId="167" fontId="4" fillId="4" borderId="39" xfId="5" applyNumberFormat="1" applyFont="1" applyFill="1" applyBorder="1" applyAlignment="1">
      <alignment horizontal="center"/>
    </xf>
    <xf numFmtId="167" fontId="4" fillId="4" borderId="37" xfId="5" applyNumberFormat="1" applyFont="1" applyFill="1" applyBorder="1" applyAlignment="1">
      <alignment horizontal="center"/>
    </xf>
    <xf numFmtId="0" fontId="14" fillId="4" borderId="43" xfId="3" applyFont="1" applyFill="1" applyBorder="1" applyAlignment="1">
      <alignment wrapText="1"/>
    </xf>
    <xf numFmtId="166" fontId="4" fillId="4" borderId="41" xfId="4" applyNumberFormat="1" applyFont="1" applyFill="1" applyBorder="1" applyAlignment="1">
      <alignment horizontal="center"/>
    </xf>
    <xf numFmtId="167" fontId="4" fillId="4" borderId="42" xfId="5" applyNumberFormat="1" applyFont="1" applyFill="1" applyBorder="1" applyAlignment="1">
      <alignment horizontal="center"/>
    </xf>
    <xf numFmtId="167" fontId="4" fillId="4" borderId="43" xfId="5" applyNumberFormat="1" applyFont="1" applyFill="1" applyBorder="1" applyAlignment="1">
      <alignment horizontal="center"/>
    </xf>
    <xf numFmtId="166" fontId="4" fillId="4" borderId="54" xfId="4" applyNumberFormat="1" applyFont="1" applyFill="1" applyBorder="1" applyAlignment="1">
      <alignment horizontal="center"/>
    </xf>
    <xf numFmtId="167" fontId="4" fillId="4" borderId="55" xfId="5" applyNumberFormat="1" applyFont="1" applyFill="1" applyBorder="1" applyAlignment="1">
      <alignment horizontal="center"/>
    </xf>
    <xf numFmtId="167" fontId="4" fillId="4" borderId="56" xfId="5" applyNumberFormat="1" applyFont="1" applyFill="1" applyBorder="1" applyAlignment="1">
      <alignment horizontal="center"/>
    </xf>
    <xf numFmtId="44" fontId="0" fillId="0" borderId="58" xfId="5" applyFont="1" applyBorder="1"/>
    <xf numFmtId="166" fontId="4" fillId="4" borderId="44" xfId="4" applyNumberFormat="1" applyFont="1" applyFill="1" applyBorder="1" applyAlignment="1">
      <alignment horizontal="center"/>
    </xf>
    <xf numFmtId="167" fontId="4" fillId="4" borderId="28" xfId="5" applyNumberFormat="1" applyFont="1" applyFill="1" applyBorder="1" applyAlignment="1">
      <alignment horizontal="center"/>
    </xf>
    <xf numFmtId="167" fontId="4" fillId="4" borderId="45" xfId="5" applyNumberFormat="1" applyFont="1" applyFill="1" applyBorder="1" applyAlignment="1">
      <alignment horizontal="center"/>
    </xf>
    <xf numFmtId="166" fontId="2" fillId="29" borderId="1" xfId="4" applyNumberFormat="1" applyFont="1" applyFill="1" applyBorder="1" applyAlignment="1">
      <alignment horizontal="center"/>
    </xf>
    <xf numFmtId="167" fontId="2" fillId="29" borderId="2" xfId="5" applyNumberFormat="1" applyFont="1" applyFill="1" applyBorder="1" applyAlignment="1">
      <alignment horizontal="center"/>
    </xf>
    <xf numFmtId="167" fontId="2" fillId="29" borderId="3" xfId="5" applyNumberFormat="1" applyFont="1" applyFill="1" applyBorder="1" applyAlignment="1">
      <alignment horizontal="center"/>
    </xf>
    <xf numFmtId="0" fontId="14" fillId="4" borderId="45" xfId="3" applyFont="1" applyFill="1" applyBorder="1" applyAlignment="1">
      <alignment wrapText="1"/>
    </xf>
    <xf numFmtId="166" fontId="2" fillId="29" borderId="18" xfId="4" applyNumberFormat="1" applyFont="1" applyFill="1" applyBorder="1" applyAlignment="1">
      <alignment horizontal="center"/>
    </xf>
    <xf numFmtId="167" fontId="2" fillId="29" borderId="13" xfId="5" applyNumberFormat="1" applyFont="1" applyFill="1" applyBorder="1" applyAlignment="1">
      <alignment horizontal="center"/>
    </xf>
    <xf numFmtId="167" fontId="2" fillId="29" borderId="7" xfId="5" applyNumberFormat="1" applyFont="1" applyFill="1" applyBorder="1" applyAlignment="1">
      <alignment horizontal="center"/>
    </xf>
    <xf numFmtId="0" fontId="14" fillId="31" borderId="37" xfId="3" applyFont="1" applyFill="1" applyBorder="1" applyAlignment="1">
      <alignment wrapText="1"/>
    </xf>
    <xf numFmtId="166" fontId="4" fillId="31" borderId="38" xfId="4" applyNumberFormat="1" applyFont="1" applyFill="1" applyBorder="1" applyAlignment="1">
      <alignment horizontal="center"/>
    </xf>
    <xf numFmtId="167" fontId="4" fillId="31" borderId="39" xfId="5" applyNumberFormat="1" applyFont="1" applyFill="1" applyBorder="1" applyAlignment="1">
      <alignment horizontal="center"/>
    </xf>
    <xf numFmtId="167" fontId="4" fillId="31" borderId="37" xfId="5" applyNumberFormat="1" applyFont="1" applyFill="1" applyBorder="1" applyAlignment="1">
      <alignment horizontal="center"/>
    </xf>
    <xf numFmtId="0" fontId="14" fillId="31" borderId="43" xfId="3" applyFont="1" applyFill="1" applyBorder="1" applyAlignment="1">
      <alignment wrapText="1"/>
    </xf>
    <xf numFmtId="166" fontId="4" fillId="31" borderId="41" xfId="4" applyNumberFormat="1" applyFont="1" applyFill="1" applyBorder="1" applyAlignment="1">
      <alignment horizontal="center"/>
    </xf>
    <xf numFmtId="167" fontId="4" fillId="31" borderId="42" xfId="5" applyNumberFormat="1" applyFont="1" applyFill="1" applyBorder="1" applyAlignment="1">
      <alignment horizontal="center"/>
    </xf>
    <xf numFmtId="167" fontId="4" fillId="31" borderId="43" xfId="5" applyNumberFormat="1" applyFont="1" applyFill="1" applyBorder="1" applyAlignment="1">
      <alignment horizontal="center"/>
    </xf>
    <xf numFmtId="166" fontId="2" fillId="30" borderId="18" xfId="4" applyNumberFormat="1" applyFont="1" applyFill="1" applyBorder="1" applyAlignment="1">
      <alignment horizontal="center"/>
    </xf>
    <xf numFmtId="167" fontId="2" fillId="30" borderId="13" xfId="5" applyNumberFormat="1" applyFont="1" applyFill="1" applyBorder="1" applyAlignment="1">
      <alignment horizontal="center"/>
    </xf>
    <xf numFmtId="167" fontId="2" fillId="30" borderId="7" xfId="5" applyNumberFormat="1" applyFont="1" applyFill="1" applyBorder="1" applyAlignment="1">
      <alignment horizontal="center"/>
    </xf>
    <xf numFmtId="165" fontId="7" fillId="0" borderId="0" xfId="6" applyNumberFormat="1" applyFont="1"/>
    <xf numFmtId="165" fontId="7" fillId="0" borderId="0" xfId="6" applyNumberFormat="1" applyFont="1" applyAlignment="1">
      <alignment wrapText="1"/>
    </xf>
    <xf numFmtId="166" fontId="0" fillId="0" borderId="43" xfId="6" applyNumberFormat="1" applyFont="1" applyBorder="1" applyAlignment="1">
      <alignment horizontal="center"/>
    </xf>
    <xf numFmtId="165" fontId="0" fillId="0" borderId="43" xfId="6" applyNumberFormat="1" applyFont="1" applyBorder="1" applyAlignment="1">
      <alignment horizontal="center"/>
    </xf>
    <xf numFmtId="165" fontId="0" fillId="0" borderId="0" xfId="6" applyNumberFormat="1" applyFont="1"/>
    <xf numFmtId="166" fontId="0" fillId="0" borderId="0" xfId="6" applyNumberFormat="1" applyFont="1" applyAlignment="1">
      <alignment horizontal="center"/>
    </xf>
    <xf numFmtId="166" fontId="0" fillId="0" borderId="43" xfId="6" applyNumberFormat="1" applyFont="1" applyFill="1" applyBorder="1" applyAlignment="1">
      <alignment horizontal="center"/>
    </xf>
    <xf numFmtId="165" fontId="0" fillId="0" borderId="43" xfId="6" applyNumberFormat="1" applyFont="1" applyFill="1" applyBorder="1" applyAlignment="1">
      <alignment horizontal="center"/>
    </xf>
    <xf numFmtId="165" fontId="0" fillId="0" borderId="0" xfId="6" applyNumberFormat="1" applyFont="1" applyAlignment="1">
      <alignment horizontal="center"/>
    </xf>
    <xf numFmtId="166" fontId="0" fillId="16" borderId="43" xfId="6" applyNumberFormat="1" applyFont="1" applyFill="1" applyBorder="1" applyAlignment="1">
      <alignment horizontal="center"/>
    </xf>
    <xf numFmtId="165" fontId="0" fillId="16" borderId="43" xfId="6" applyNumberFormat="1" applyFont="1" applyFill="1" applyBorder="1" applyAlignment="1">
      <alignment horizontal="center"/>
    </xf>
    <xf numFmtId="0" fontId="4" fillId="7" borderId="0" xfId="2" applyFont="1" applyFill="1" applyBorder="1" applyAlignment="1">
      <alignment horizontal="left" vertical="center" wrapText="1"/>
    </xf>
    <xf numFmtId="0" fontId="4" fillId="11" borderId="0" xfId="2" applyFont="1" applyFill="1" applyBorder="1" applyAlignment="1">
      <alignment horizontal="left" vertical="center" wrapText="1"/>
    </xf>
    <xf numFmtId="0" fontId="4" fillId="15" borderId="5" xfId="2" applyFont="1" applyFill="1" applyBorder="1" applyAlignment="1">
      <alignment horizontal="left" vertical="center" wrapText="1"/>
    </xf>
    <xf numFmtId="0" fontId="4" fillId="15" borderId="0" xfId="2" applyFont="1" applyFill="1" applyBorder="1" applyAlignment="1">
      <alignment horizontal="left" vertical="center" wrapText="1"/>
    </xf>
    <xf numFmtId="0" fontId="4" fillId="4" borderId="0" xfId="2" applyFont="1" applyFill="1" applyBorder="1" applyAlignment="1">
      <alignment horizontal="left" vertical="center" wrapText="1"/>
    </xf>
    <xf numFmtId="0" fontId="2" fillId="14" borderId="10" xfId="2" applyFont="1" applyFill="1" applyBorder="1" applyAlignment="1">
      <alignment horizontal="left" vertical="center" wrapText="1"/>
    </xf>
    <xf numFmtId="164" fontId="9" fillId="19" borderId="6" xfId="2" applyNumberFormat="1" applyFont="1" applyFill="1" applyBorder="1" applyAlignment="1">
      <alignment horizontal="center" vertical="center" wrapText="1"/>
    </xf>
    <xf numFmtId="0" fontId="6" fillId="2" borderId="0" xfId="0" applyFont="1" applyFill="1" applyAlignment="1">
      <alignment vertical="center"/>
    </xf>
    <xf numFmtId="0" fontId="1" fillId="2" borderId="5" xfId="2" applyFill="1" applyBorder="1" applyAlignment="1">
      <alignment vertical="center"/>
    </xf>
    <xf numFmtId="0" fontId="4" fillId="2" borderId="5" xfId="2" applyFont="1" applyFill="1" applyBorder="1" applyAlignment="1">
      <alignment horizontal="left" vertical="center" wrapText="1"/>
    </xf>
    <xf numFmtId="0" fontId="1" fillId="2" borderId="5" xfId="2" applyFill="1" applyBorder="1" applyAlignment="1">
      <alignment vertical="top" wrapText="1"/>
    </xf>
    <xf numFmtId="164" fontId="10" fillId="2" borderId="5" xfId="2" applyNumberFormat="1" applyFont="1" applyFill="1" applyBorder="1" applyAlignment="1">
      <alignment horizontal="center" vertical="center"/>
    </xf>
    <xf numFmtId="37" fontId="0" fillId="2" borderId="5" xfId="6" applyNumberFormat="1" applyFont="1" applyFill="1" applyBorder="1" applyAlignment="1">
      <alignment horizontal="center" vertical="center"/>
    </xf>
    <xf numFmtId="0" fontId="4" fillId="11" borderId="0" xfId="2" applyFont="1" applyFill="1" applyBorder="1" applyAlignment="1">
      <alignment horizontal="left" vertical="center" wrapText="1"/>
    </xf>
    <xf numFmtId="0" fontId="4" fillId="7" borderId="0" xfId="2" applyFont="1" applyFill="1" applyBorder="1" applyAlignment="1">
      <alignment horizontal="left" vertical="center" wrapText="1"/>
    </xf>
    <xf numFmtId="0" fontId="4" fillId="15" borderId="5" xfId="2" applyFont="1" applyFill="1" applyBorder="1" applyAlignment="1">
      <alignment horizontal="left" vertical="center" wrapText="1"/>
    </xf>
    <xf numFmtId="0" fontId="4" fillId="15" borderId="0" xfId="2" applyFont="1" applyFill="1" applyBorder="1" applyAlignment="1">
      <alignment horizontal="left" vertical="center" wrapText="1"/>
    </xf>
    <xf numFmtId="0" fontId="4" fillId="4" borderId="0" xfId="2" applyFont="1" applyFill="1" applyBorder="1" applyAlignment="1">
      <alignment horizontal="left" vertical="center" wrapText="1"/>
    </xf>
    <xf numFmtId="0" fontId="2" fillId="14" borderId="21" xfId="2" applyFont="1" applyFill="1" applyBorder="1" applyAlignment="1">
      <alignment horizontal="center" vertical="center" wrapText="1"/>
    </xf>
    <xf numFmtId="0" fontId="2" fillId="14" borderId="10" xfId="2" applyFont="1" applyFill="1" applyBorder="1" applyAlignment="1">
      <alignment horizontal="left" vertical="center" wrapText="1"/>
    </xf>
    <xf numFmtId="0" fontId="4" fillId="11" borderId="0" xfId="2" applyFont="1" applyFill="1" applyBorder="1" applyAlignment="1">
      <alignment horizontal="left" vertical="center" wrapText="1"/>
    </xf>
    <xf numFmtId="0" fontId="2" fillId="29" borderId="32" xfId="3" applyFont="1" applyFill="1" applyBorder="1" applyAlignment="1">
      <alignment horizontal="left" vertical="center" wrapText="1"/>
    </xf>
    <xf numFmtId="0" fontId="2" fillId="29" borderId="33" xfId="3" applyFont="1" applyFill="1" applyBorder="1" applyAlignment="1">
      <alignment horizontal="left" vertical="center" wrapText="1"/>
    </xf>
    <xf numFmtId="0" fontId="2" fillId="29" borderId="47" xfId="3" applyFont="1" applyFill="1" applyBorder="1" applyAlignment="1">
      <alignment horizontal="left" vertical="center" wrapText="1"/>
    </xf>
    <xf numFmtId="0" fontId="2" fillId="30" borderId="49" xfId="3" applyFont="1" applyFill="1" applyBorder="1" applyAlignment="1">
      <alignment horizontal="left" vertical="center" wrapText="1"/>
    </xf>
    <xf numFmtId="0" fontId="2" fillId="30" borderId="50" xfId="3" applyFont="1" applyFill="1" applyBorder="1" applyAlignment="1">
      <alignment horizontal="left" vertical="center" wrapText="1"/>
    </xf>
    <xf numFmtId="0" fontId="2" fillId="30" borderId="57" xfId="3" applyFont="1" applyFill="1" applyBorder="1" applyAlignment="1">
      <alignment horizontal="left" vertical="center" wrapText="1"/>
    </xf>
    <xf numFmtId="0" fontId="14" fillId="31" borderId="4" xfId="3" applyFont="1" applyFill="1" applyBorder="1" applyAlignment="1">
      <alignment horizontal="left" vertical="center" wrapText="1"/>
    </xf>
    <xf numFmtId="0" fontId="14" fillId="31" borderId="8" xfId="3" applyFont="1" applyFill="1" applyBorder="1" applyAlignment="1">
      <alignment horizontal="left" vertical="center" wrapText="1"/>
    </xf>
    <xf numFmtId="0" fontId="14" fillId="31" borderId="16" xfId="3" applyFont="1" applyFill="1" applyBorder="1" applyAlignment="1">
      <alignment horizontal="left" vertical="center" wrapText="1"/>
    </xf>
    <xf numFmtId="0" fontId="2" fillId="30" borderId="32" xfId="3" applyFont="1" applyFill="1" applyBorder="1" applyAlignment="1">
      <alignment horizontal="left" vertical="center" wrapText="1"/>
    </xf>
    <xf numFmtId="0" fontId="2" fillId="30" borderId="47" xfId="3" applyFont="1" applyFill="1" applyBorder="1" applyAlignment="1">
      <alignment horizontal="left" vertical="center" wrapText="1"/>
    </xf>
    <xf numFmtId="0" fontId="2" fillId="18" borderId="32" xfId="3" applyFont="1" applyFill="1" applyBorder="1" applyAlignment="1">
      <alignment horizontal="left" vertical="center" wrapText="1"/>
    </xf>
    <xf numFmtId="0" fontId="2" fillId="18" borderId="33" xfId="3" applyFont="1" applyFill="1" applyBorder="1" applyAlignment="1">
      <alignment horizontal="left" vertical="center" wrapText="1"/>
    </xf>
    <xf numFmtId="0" fontId="2" fillId="18" borderId="47" xfId="3" applyFont="1" applyFill="1" applyBorder="1" applyAlignment="1">
      <alignment horizontal="left" vertical="center" wrapText="1"/>
    </xf>
    <xf numFmtId="0" fontId="2" fillId="28" borderId="49" xfId="3" applyFont="1" applyFill="1" applyBorder="1" applyAlignment="1">
      <alignment horizontal="left" vertical="center" wrapText="1"/>
    </xf>
    <xf numFmtId="0" fontId="2" fillId="28" borderId="50" xfId="3" applyFont="1" applyFill="1" applyBorder="1" applyAlignment="1">
      <alignment horizontal="left" vertical="center" wrapText="1"/>
    </xf>
    <xf numFmtId="0" fontId="2" fillId="28" borderId="57" xfId="3" applyFont="1" applyFill="1" applyBorder="1" applyAlignment="1">
      <alignment horizontal="left" vertical="center" wrapText="1"/>
    </xf>
    <xf numFmtId="0" fontId="14" fillId="4" borderId="38" xfId="3" applyFont="1" applyFill="1" applyBorder="1" applyAlignment="1">
      <alignment horizontal="left" vertical="center" wrapText="1"/>
    </xf>
    <xf numFmtId="0" fontId="14" fillId="4" borderId="41" xfId="3" applyFont="1" applyFill="1" applyBorder="1" applyAlignment="1">
      <alignment horizontal="left" vertical="center" wrapText="1"/>
    </xf>
    <xf numFmtId="0" fontId="14" fillId="4" borderId="54" xfId="3" applyFont="1" applyFill="1" applyBorder="1" applyAlignment="1">
      <alignment horizontal="left" vertical="center" wrapText="1"/>
    </xf>
    <xf numFmtId="0" fontId="14" fillId="4" borderId="44" xfId="3" applyFont="1" applyFill="1" applyBorder="1" applyAlignment="1">
      <alignment horizontal="left" vertical="center" wrapText="1"/>
    </xf>
    <xf numFmtId="0" fontId="14" fillId="4" borderId="4" xfId="3" applyFont="1" applyFill="1" applyBorder="1" applyAlignment="1">
      <alignment horizontal="left" vertical="center" wrapText="1"/>
    </xf>
    <xf numFmtId="0" fontId="14" fillId="4" borderId="8" xfId="3" applyFont="1" applyFill="1" applyBorder="1" applyAlignment="1">
      <alignment horizontal="left" vertical="center" wrapText="1"/>
    </xf>
    <xf numFmtId="0" fontId="14" fillId="4" borderId="16" xfId="3" applyFont="1" applyFill="1" applyBorder="1" applyAlignment="1">
      <alignment horizontal="left" vertical="center" wrapText="1"/>
    </xf>
    <xf numFmtId="0" fontId="2" fillId="14" borderId="33" xfId="3" applyFont="1" applyFill="1" applyBorder="1" applyAlignment="1">
      <alignment horizontal="left" vertical="center" wrapText="1"/>
    </xf>
    <xf numFmtId="0" fontId="2" fillId="14" borderId="47" xfId="3" applyFont="1" applyFill="1" applyBorder="1" applyAlignment="1">
      <alignment horizontal="left" vertical="center" wrapText="1"/>
    </xf>
    <xf numFmtId="0" fontId="2" fillId="17" borderId="49" xfId="3" applyFont="1" applyFill="1" applyBorder="1" applyAlignment="1">
      <alignment horizontal="left" vertical="center" wrapText="1"/>
    </xf>
    <xf numFmtId="0" fontId="2" fillId="17" borderId="50" xfId="3" applyFont="1" applyFill="1" applyBorder="1" applyAlignment="1">
      <alignment horizontal="left" vertical="center" wrapText="1"/>
    </xf>
    <xf numFmtId="0" fontId="2" fillId="17" borderId="57" xfId="3" applyFont="1" applyFill="1" applyBorder="1" applyAlignment="1">
      <alignment horizontal="left" vertical="center" wrapText="1"/>
    </xf>
    <xf numFmtId="0" fontId="14" fillId="19" borderId="38" xfId="3" applyFont="1" applyFill="1" applyBorder="1" applyAlignment="1">
      <alignment horizontal="left" vertical="center" wrapText="1"/>
    </xf>
    <xf numFmtId="0" fontId="14" fillId="19" borderId="44" xfId="3" applyFont="1" applyFill="1" applyBorder="1" applyAlignment="1">
      <alignment horizontal="left" vertical="center" wrapText="1"/>
    </xf>
    <xf numFmtId="0" fontId="14" fillId="19" borderId="18" xfId="3" applyFont="1" applyFill="1" applyBorder="1" applyAlignment="1">
      <alignment horizontal="left" vertical="center" wrapText="1"/>
    </xf>
    <xf numFmtId="0" fontId="14" fillId="19" borderId="20" xfId="3" applyFont="1" applyFill="1" applyBorder="1" applyAlignment="1">
      <alignment horizontal="left" vertical="center" wrapText="1"/>
    </xf>
    <xf numFmtId="0" fontId="2" fillId="18" borderId="16" xfId="3" applyFont="1" applyFill="1" applyBorder="1" applyAlignment="1">
      <alignment horizontal="left" vertical="center" wrapText="1"/>
    </xf>
    <xf numFmtId="0" fontId="2" fillId="18" borderId="35" xfId="3" applyFont="1" applyFill="1" applyBorder="1" applyAlignment="1">
      <alignment horizontal="left" vertical="center" wrapText="1"/>
    </xf>
    <xf numFmtId="0" fontId="2" fillId="10" borderId="33" xfId="3" applyFont="1" applyFill="1" applyBorder="1" applyAlignment="1">
      <alignment horizontal="left" vertical="center" wrapText="1"/>
    </xf>
    <xf numFmtId="0" fontId="2" fillId="10" borderId="47" xfId="3" applyFont="1" applyFill="1" applyBorder="1" applyAlignment="1">
      <alignment horizontal="left" vertical="center" wrapText="1"/>
    </xf>
    <xf numFmtId="0" fontId="2" fillId="13" borderId="49" xfId="3" applyFont="1" applyFill="1" applyBorder="1" applyAlignment="1">
      <alignment horizontal="left" vertical="center" wrapText="1"/>
    </xf>
    <xf numFmtId="0" fontId="2" fillId="13" borderId="50" xfId="3" applyFont="1" applyFill="1" applyBorder="1" applyAlignment="1">
      <alignment horizontal="left" vertical="center" wrapText="1"/>
    </xf>
    <xf numFmtId="0" fontId="2" fillId="13" borderId="57" xfId="3" applyFont="1" applyFill="1" applyBorder="1" applyAlignment="1">
      <alignment horizontal="left" vertical="center" wrapText="1"/>
    </xf>
    <xf numFmtId="0" fontId="14" fillId="15" borderId="38" xfId="3" applyFont="1" applyFill="1" applyBorder="1" applyAlignment="1">
      <alignment horizontal="left" vertical="center" wrapText="1"/>
    </xf>
    <xf numFmtId="0" fontId="14" fillId="15" borderId="41" xfId="3" applyFont="1" applyFill="1" applyBorder="1" applyAlignment="1">
      <alignment horizontal="left" vertical="center" wrapText="1"/>
    </xf>
    <xf numFmtId="0" fontId="14" fillId="15" borderId="44" xfId="3" applyFont="1" applyFill="1" applyBorder="1" applyAlignment="1">
      <alignment horizontal="left" vertical="center" wrapText="1"/>
    </xf>
    <xf numFmtId="0" fontId="2" fillId="14" borderId="32" xfId="3" applyFont="1" applyFill="1" applyBorder="1" applyAlignment="1">
      <alignment horizontal="left" vertical="center" wrapText="1"/>
    </xf>
    <xf numFmtId="0" fontId="14" fillId="15" borderId="20" xfId="3" applyFont="1" applyFill="1" applyBorder="1" applyAlignment="1">
      <alignment horizontal="left" vertical="center" wrapText="1"/>
    </xf>
    <xf numFmtId="0" fontId="2" fillId="5" borderId="33" xfId="3" applyFont="1" applyFill="1" applyBorder="1" applyAlignment="1">
      <alignment horizontal="left" vertical="center" wrapText="1"/>
    </xf>
    <xf numFmtId="0" fontId="2" fillId="5" borderId="47" xfId="3" applyFont="1" applyFill="1" applyBorder="1" applyAlignment="1">
      <alignment horizontal="left" vertical="center" wrapText="1"/>
    </xf>
    <xf numFmtId="0" fontId="2" fillId="9" borderId="49" xfId="3" applyFont="1" applyFill="1" applyBorder="1" applyAlignment="1">
      <alignment horizontal="left" vertical="center" wrapText="1"/>
    </xf>
    <xf numFmtId="0" fontId="2" fillId="9" borderId="50" xfId="3" applyFont="1" applyFill="1" applyBorder="1" applyAlignment="1">
      <alignment horizontal="left" vertical="center" wrapText="1"/>
    </xf>
    <xf numFmtId="0" fontId="2" fillId="9" borderId="8" xfId="3" applyFont="1" applyFill="1" applyBorder="1" applyAlignment="1">
      <alignment horizontal="left" vertical="center" wrapText="1"/>
    </xf>
    <xf numFmtId="0" fontId="2" fillId="9" borderId="57" xfId="3" applyFont="1" applyFill="1" applyBorder="1" applyAlignment="1">
      <alignment horizontal="left" vertical="center" wrapText="1"/>
    </xf>
    <xf numFmtId="0" fontId="14" fillId="11" borderId="38" xfId="3" applyFont="1" applyFill="1" applyBorder="1" applyAlignment="1">
      <alignment horizontal="left" vertical="center" wrapText="1"/>
    </xf>
    <xf numFmtId="0" fontId="14" fillId="11" borderId="41" xfId="3" applyFont="1" applyFill="1" applyBorder="1" applyAlignment="1">
      <alignment horizontal="left" vertical="center" wrapText="1"/>
    </xf>
    <xf numFmtId="0" fontId="2" fillId="10" borderId="32" xfId="3" applyFont="1" applyFill="1" applyBorder="1" applyAlignment="1">
      <alignment horizontal="left" vertical="center" wrapText="1"/>
    </xf>
    <xf numFmtId="0" fontId="14" fillId="11" borderId="49" xfId="3" applyFont="1" applyFill="1" applyBorder="1" applyAlignment="1">
      <alignment horizontal="center" vertical="center" wrapText="1"/>
    </xf>
    <xf numFmtId="0" fontId="14" fillId="11" borderId="50" xfId="3" applyFont="1" applyFill="1" applyBorder="1" applyAlignment="1">
      <alignment horizontal="center" vertical="center" wrapText="1"/>
    </xf>
    <xf numFmtId="0" fontId="2" fillId="5" borderId="18" xfId="2" applyFont="1" applyFill="1" applyBorder="1" applyAlignment="1">
      <alignment horizontal="center" vertical="center" wrapText="1"/>
    </xf>
    <xf numFmtId="0" fontId="2" fillId="5" borderId="20" xfId="2" applyFont="1" applyFill="1" applyBorder="1" applyAlignment="1">
      <alignment horizontal="center" vertical="center" wrapText="1"/>
    </xf>
    <xf numFmtId="0" fontId="2" fillId="6" borderId="32" xfId="3" applyFont="1" applyFill="1" applyBorder="1" applyAlignment="1">
      <alignment horizontal="left" vertical="center" wrapText="1"/>
    </xf>
    <xf numFmtId="0" fontId="2" fillId="6" borderId="47" xfId="3" applyFont="1" applyFill="1" applyBorder="1" applyAlignment="1">
      <alignment horizontal="left" vertical="center" wrapText="1"/>
    </xf>
    <xf numFmtId="0" fontId="14" fillId="27" borderId="18" xfId="3" applyFont="1" applyFill="1" applyBorder="1" applyAlignment="1">
      <alignment horizontal="left" vertical="center" wrapText="1"/>
    </xf>
    <xf numFmtId="0" fontId="14" fillId="27" borderId="30" xfId="3" applyFont="1" applyFill="1" applyBorder="1" applyAlignment="1">
      <alignment horizontal="left" vertical="center" wrapText="1"/>
    </xf>
    <xf numFmtId="0" fontId="14" fillId="27" borderId="38" xfId="3" applyFont="1" applyFill="1" applyBorder="1" applyAlignment="1">
      <alignment horizontal="left" vertical="center" wrapText="1"/>
    </xf>
    <xf numFmtId="0" fontId="14" fillId="27" borderId="41" xfId="3" applyFont="1" applyFill="1" applyBorder="1" applyAlignment="1">
      <alignment horizontal="left" vertical="center" wrapText="1"/>
    </xf>
    <xf numFmtId="0" fontId="14" fillId="27" borderId="44" xfId="3" applyFont="1" applyFill="1" applyBorder="1" applyAlignment="1">
      <alignment horizontal="left" vertical="center" wrapText="1"/>
    </xf>
    <xf numFmtId="0" fontId="2" fillId="9" borderId="4" xfId="2" applyFont="1" applyFill="1" applyBorder="1" applyAlignment="1">
      <alignment horizontal="center" vertical="center" textRotation="90"/>
    </xf>
    <xf numFmtId="0" fontId="2" fillId="9" borderId="8" xfId="2" applyFont="1" applyFill="1" applyBorder="1" applyAlignment="1">
      <alignment horizontal="center" vertical="center" textRotation="90"/>
    </xf>
    <xf numFmtId="0" fontId="2" fillId="10" borderId="5" xfId="2" applyFont="1" applyFill="1" applyBorder="1" applyAlignment="1">
      <alignment horizontal="center" vertical="center" wrapText="1"/>
    </xf>
    <xf numFmtId="0" fontId="2" fillId="10" borderId="0" xfId="2" applyFont="1" applyFill="1" applyBorder="1" applyAlignment="1">
      <alignment horizontal="center" vertical="center" wrapText="1"/>
    </xf>
    <xf numFmtId="0" fontId="4" fillId="11" borderId="5" xfId="2" applyFont="1" applyFill="1" applyBorder="1" applyAlignment="1">
      <alignment horizontal="left" vertical="center" wrapText="1"/>
    </xf>
    <xf numFmtId="0" fontId="4" fillId="11" borderId="0" xfId="2" applyFont="1" applyFill="1" applyBorder="1" applyAlignment="1">
      <alignment horizontal="left" vertical="center" wrapText="1"/>
    </xf>
    <xf numFmtId="0" fontId="9" fillId="11" borderId="0" xfId="2" applyFont="1" applyFill="1" applyBorder="1" applyAlignment="1">
      <alignment horizontal="left" vertical="center" wrapText="1"/>
    </xf>
    <xf numFmtId="0" fontId="2" fillId="5" borderId="4" xfId="2" applyFont="1" applyFill="1" applyBorder="1" applyAlignment="1">
      <alignment horizontal="center" vertical="top" textRotation="90"/>
    </xf>
    <xf numFmtId="0" fontId="2" fillId="5" borderId="8" xfId="2" applyFont="1" applyFill="1" applyBorder="1" applyAlignment="1">
      <alignment horizontal="center" vertical="top" textRotation="90"/>
    </xf>
    <xf numFmtId="0" fontId="2" fillId="6" borderId="5" xfId="2" applyFont="1" applyFill="1" applyBorder="1" applyAlignment="1">
      <alignment horizontal="center" vertical="center" wrapText="1"/>
    </xf>
    <xf numFmtId="0" fontId="2" fillId="6" borderId="0" xfId="2" applyFont="1" applyFill="1" applyBorder="1" applyAlignment="1">
      <alignment horizontal="center" vertical="center" wrapText="1"/>
    </xf>
    <xf numFmtId="0" fontId="4" fillId="7" borderId="5" xfId="2" applyFont="1" applyFill="1" applyBorder="1" applyAlignment="1">
      <alignment horizontal="center" vertical="center" wrapText="1"/>
    </xf>
    <xf numFmtId="0" fontId="4" fillId="7" borderId="0" xfId="2" applyFont="1" applyFill="1" applyBorder="1" applyAlignment="1">
      <alignment horizontal="center" vertical="center" wrapText="1"/>
    </xf>
    <xf numFmtId="0" fontId="4" fillId="7" borderId="0" xfId="2" applyFont="1" applyFill="1" applyBorder="1" applyAlignment="1">
      <alignment horizontal="left" vertical="center" wrapText="1"/>
    </xf>
    <xf numFmtId="0" fontId="4" fillId="7" borderId="5" xfId="2" applyFont="1" applyFill="1" applyBorder="1" applyAlignment="1">
      <alignment horizontal="left" vertical="center" wrapText="1"/>
    </xf>
    <xf numFmtId="0" fontId="2" fillId="13" borderId="4" xfId="2" applyFont="1" applyFill="1" applyBorder="1" applyAlignment="1">
      <alignment horizontal="center" vertical="center" textRotation="90" wrapText="1"/>
    </xf>
    <xf numFmtId="0" fontId="2" fillId="13" borderId="8" xfId="2" applyFont="1" applyFill="1" applyBorder="1" applyAlignment="1">
      <alignment horizontal="center" vertical="center" textRotation="90" wrapText="1"/>
    </xf>
    <xf numFmtId="0" fontId="2" fillId="14" borderId="5" xfId="2" applyFont="1" applyFill="1" applyBorder="1" applyAlignment="1">
      <alignment horizontal="center" vertical="center" wrapText="1"/>
    </xf>
    <xf numFmtId="0" fontId="2" fillId="14" borderId="0" xfId="2" applyFont="1" applyFill="1" applyBorder="1" applyAlignment="1">
      <alignment horizontal="center" vertical="center" wrapText="1"/>
    </xf>
    <xf numFmtId="0" fontId="4" fillId="15" borderId="5" xfId="2" applyFont="1" applyFill="1" applyBorder="1" applyAlignment="1">
      <alignment horizontal="left" vertical="center" wrapText="1"/>
    </xf>
    <xf numFmtId="0" fontId="4" fillId="15" borderId="0" xfId="2" applyFont="1" applyFill="1" applyBorder="1" applyAlignment="1">
      <alignment horizontal="left" vertical="center" wrapText="1"/>
    </xf>
    <xf numFmtId="0" fontId="9" fillId="15" borderId="0" xfId="2" applyFont="1" applyFill="1" applyBorder="1" applyAlignment="1">
      <alignment horizontal="left" vertical="center" wrapText="1"/>
    </xf>
    <xf numFmtId="0" fontId="2" fillId="22" borderId="5" xfId="2" applyFont="1" applyFill="1" applyBorder="1" applyAlignment="1">
      <alignment horizontal="center" vertical="center" wrapText="1"/>
    </xf>
    <xf numFmtId="0" fontId="2" fillId="22" borderId="0" xfId="2" applyFont="1" applyFill="1" applyBorder="1" applyAlignment="1">
      <alignment horizontal="center" vertical="center" wrapText="1"/>
    </xf>
    <xf numFmtId="0" fontId="4" fillId="4" borderId="0" xfId="2" applyFont="1" applyFill="1" applyBorder="1" applyAlignment="1">
      <alignment horizontal="left" vertical="center" wrapText="1"/>
    </xf>
    <xf numFmtId="0" fontId="2" fillId="22" borderId="29" xfId="2" applyFont="1" applyFill="1" applyBorder="1" applyAlignment="1">
      <alignment horizontal="left" vertical="center"/>
    </xf>
    <xf numFmtId="0" fontId="2" fillId="22" borderId="26" xfId="2" applyFont="1" applyFill="1" applyBorder="1" applyAlignment="1">
      <alignment horizontal="left" vertical="center"/>
    </xf>
    <xf numFmtId="0" fontId="2" fillId="17" borderId="18" xfId="2" applyFont="1" applyFill="1" applyBorder="1" applyAlignment="1">
      <alignment horizontal="center" vertical="center" textRotation="90" wrapText="1"/>
    </xf>
    <xf numFmtId="0" fontId="2" fillId="17" borderId="20" xfId="2" applyFont="1" applyFill="1" applyBorder="1" applyAlignment="1">
      <alignment horizontal="center" vertical="center" textRotation="90" wrapText="1"/>
    </xf>
    <xf numFmtId="0" fontId="2" fillId="17" borderId="25" xfId="2" applyFont="1" applyFill="1" applyBorder="1" applyAlignment="1">
      <alignment horizontal="center" vertical="center" textRotation="90" wrapText="1"/>
    </xf>
    <xf numFmtId="0" fontId="2" fillId="18" borderId="19" xfId="2" applyFont="1" applyFill="1" applyBorder="1" applyAlignment="1">
      <alignment horizontal="center" vertical="center" wrapText="1"/>
    </xf>
    <xf numFmtId="0" fontId="2" fillId="18" borderId="21" xfId="2" applyFont="1" applyFill="1" applyBorder="1" applyAlignment="1">
      <alignment horizontal="center" vertical="center" wrapText="1"/>
    </xf>
    <xf numFmtId="0" fontId="4" fillId="19" borderId="0" xfId="2" applyFont="1" applyFill="1" applyBorder="1" applyAlignment="1">
      <alignment horizontal="left" vertical="center" wrapText="1"/>
    </xf>
    <xf numFmtId="0" fontId="2" fillId="18" borderId="19" xfId="2" applyFont="1" applyFill="1" applyBorder="1" applyAlignment="1">
      <alignment horizontal="left" vertical="center" wrapText="1"/>
    </xf>
    <xf numFmtId="0" fontId="2" fillId="18" borderId="21" xfId="2" applyFont="1" applyFill="1" applyBorder="1" applyAlignment="1">
      <alignment horizontal="left" vertical="center" wrapText="1"/>
    </xf>
    <xf numFmtId="0" fontId="4" fillId="19" borderId="5" xfId="2" applyFont="1" applyFill="1" applyBorder="1" applyAlignment="1">
      <alignment horizontal="left" vertical="center" wrapText="1"/>
    </xf>
    <xf numFmtId="0" fontId="2" fillId="13" borderId="20" xfId="2" applyFont="1" applyFill="1" applyBorder="1" applyAlignment="1">
      <alignment horizontal="center" vertical="center" textRotation="90" wrapText="1"/>
    </xf>
    <xf numFmtId="0" fontId="2" fillId="13" borderId="30" xfId="2" applyFont="1" applyFill="1" applyBorder="1" applyAlignment="1">
      <alignment horizontal="center" vertical="center" textRotation="90" wrapText="1"/>
    </xf>
    <xf numFmtId="0" fontId="2" fillId="14" borderId="21" xfId="2" applyFont="1" applyFill="1" applyBorder="1" applyAlignment="1">
      <alignment horizontal="center" vertical="center" wrapText="1"/>
    </xf>
    <xf numFmtId="0" fontId="2" fillId="14" borderId="22" xfId="2" applyFont="1" applyFill="1" applyBorder="1" applyAlignment="1">
      <alignment horizontal="left" vertical="center" wrapText="1"/>
    </xf>
    <xf numFmtId="0" fontId="2" fillId="14" borderId="10" xfId="2" applyFont="1" applyFill="1" applyBorder="1" applyAlignment="1">
      <alignment horizontal="left" vertical="center" wrapText="1"/>
    </xf>
    <xf numFmtId="0" fontId="2" fillId="14" borderId="23" xfId="2" applyFont="1" applyFill="1" applyBorder="1" applyAlignment="1">
      <alignment horizontal="left" vertical="center" wrapText="1"/>
    </xf>
    <xf numFmtId="0" fontId="2" fillId="22" borderId="21" xfId="2" applyFont="1" applyFill="1" applyBorder="1" applyAlignment="1">
      <alignment horizontal="center" vertical="center" wrapText="1"/>
    </xf>
    <xf numFmtId="0" fontId="2" fillId="21" borderId="4" xfId="2" applyFont="1" applyFill="1" applyBorder="1" applyAlignment="1">
      <alignment horizontal="center" vertical="center" textRotation="90" wrapText="1"/>
    </xf>
    <xf numFmtId="0" fontId="2" fillId="21" borderId="8" xfId="2" applyFont="1" applyFill="1" applyBorder="1" applyAlignment="1">
      <alignment horizontal="center" vertical="center" textRotation="90" wrapText="1"/>
    </xf>
    <xf numFmtId="0" fontId="2" fillId="22" borderId="19" xfId="2" applyFont="1" applyFill="1" applyBorder="1" applyAlignment="1">
      <alignment horizontal="center" vertical="center" wrapText="1"/>
    </xf>
    <xf numFmtId="0" fontId="4" fillId="4" borderId="5" xfId="2" applyFont="1" applyFill="1" applyBorder="1" applyAlignment="1">
      <alignment horizontal="left" vertical="center" wrapText="1"/>
    </xf>
  </cellXfs>
  <cellStyles count="7">
    <cellStyle name="Comma" xfId="1" builtinId="3"/>
    <cellStyle name="Comma 3" xfId="4"/>
    <cellStyle name="Comma 4" xfId="6"/>
    <cellStyle name="Currency 3" xfId="5"/>
    <cellStyle name="Normal" xfId="0" builtinId="0"/>
    <cellStyle name="Normal 2 18" xfId="3"/>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2"/>
  <sheetViews>
    <sheetView showGridLines="0" tabSelected="1" zoomScale="85" zoomScaleNormal="85" zoomScalePageLayoutView="85" workbookViewId="0">
      <pane xSplit="3" ySplit="4" topLeftCell="D5" activePane="bottomRight" state="frozen"/>
      <selection activeCell="E459" sqref="E459:M467"/>
      <selection pane="topRight" activeCell="E459" sqref="E459:M467"/>
      <selection pane="bottomLeft" activeCell="E459" sqref="E459:M467"/>
      <selection pane="bottomRight" activeCell="D5" sqref="D5"/>
    </sheetView>
  </sheetViews>
  <sheetFormatPr defaultColWidth="9.140625" defaultRowHeight="15" outlineLevelRow="1" outlineLevelCol="1" x14ac:dyDescent="0.25"/>
  <cols>
    <col min="1" max="1" width="24.7109375" style="325" customWidth="1"/>
    <col min="2" max="2" width="57.7109375" style="325" customWidth="1"/>
    <col min="3" max="3" width="69.7109375" style="326" customWidth="1"/>
    <col min="4" max="4" width="13" style="327" customWidth="1"/>
    <col min="5" max="9" width="13" style="328" customWidth="1"/>
    <col min="10" max="10" width="16" style="328" bestFit="1" customWidth="1"/>
    <col min="11" max="11" width="9.140625" style="325"/>
    <col min="12" max="12" width="13" style="329" hidden="1" customWidth="1" outlineLevel="1"/>
    <col min="13" max="13" width="9.140625" style="325" collapsed="1"/>
    <col min="14" max="16384" width="9.140625" style="325"/>
  </cols>
  <sheetData>
    <row r="1" spans="1:12" ht="28.5" x14ac:dyDescent="0.25">
      <c r="A1" s="1" t="s">
        <v>851</v>
      </c>
    </row>
    <row r="3" spans="1:12" ht="15.75" thickBot="1" x14ac:dyDescent="0.3"/>
    <row r="4" spans="1:12" ht="38.25" thickBot="1" x14ac:dyDescent="0.3">
      <c r="A4" s="330" t="s">
        <v>813</v>
      </c>
      <c r="B4" s="330" t="s">
        <v>1</v>
      </c>
      <c r="C4" s="331" t="s">
        <v>2</v>
      </c>
      <c r="D4" s="332" t="s">
        <v>6</v>
      </c>
      <c r="E4" s="14" t="s">
        <v>7</v>
      </c>
      <c r="F4" s="15" t="s">
        <v>8</v>
      </c>
      <c r="G4" s="15" t="s">
        <v>9</v>
      </c>
      <c r="H4" s="14" t="s">
        <v>10</v>
      </c>
      <c r="I4" s="14" t="s">
        <v>11</v>
      </c>
      <c r="J4" s="16" t="s">
        <v>12</v>
      </c>
      <c r="L4" s="333" t="s">
        <v>814</v>
      </c>
    </row>
    <row r="5" spans="1:12" x14ac:dyDescent="0.25">
      <c r="A5" s="570" t="s">
        <v>815</v>
      </c>
      <c r="B5" s="334" t="s">
        <v>816</v>
      </c>
      <c r="C5" s="335" t="s">
        <v>15</v>
      </c>
      <c r="D5" s="336">
        <v>14.6</v>
      </c>
      <c r="E5" s="337">
        <v>2391992.9491527625</v>
      </c>
      <c r="F5" s="337">
        <v>206282.66666666666</v>
      </c>
      <c r="G5" s="337">
        <v>800000</v>
      </c>
      <c r="H5" s="337">
        <v>187985</v>
      </c>
      <c r="I5" s="337">
        <v>0</v>
      </c>
      <c r="J5" s="338">
        <v>3586260.615819429</v>
      </c>
      <c r="L5" s="339">
        <f t="shared" ref="L5:L27" si="0">+SUM(E5:I5)-J5</f>
        <v>0</v>
      </c>
    </row>
    <row r="6" spans="1:12" x14ac:dyDescent="0.25">
      <c r="A6" s="571"/>
      <c r="B6" s="340"/>
      <c r="C6" s="341" t="s">
        <v>50</v>
      </c>
      <c r="D6" s="342">
        <v>4.5</v>
      </c>
      <c r="E6" s="343">
        <v>926251.41616385174</v>
      </c>
      <c r="F6" s="343">
        <v>128023.66666666666</v>
      </c>
      <c r="G6" s="343">
        <v>0</v>
      </c>
      <c r="H6" s="343">
        <v>97600</v>
      </c>
      <c r="I6" s="343">
        <v>0</v>
      </c>
      <c r="J6" s="344">
        <v>1151875.0828305185</v>
      </c>
      <c r="L6" s="339">
        <f t="shared" si="0"/>
        <v>0</v>
      </c>
    </row>
    <row r="7" spans="1:12" ht="15.75" thickBot="1" x14ac:dyDescent="0.3">
      <c r="A7" s="571"/>
      <c r="B7" s="340"/>
      <c r="C7" s="341" t="s">
        <v>53</v>
      </c>
      <c r="D7" s="345">
        <v>7</v>
      </c>
      <c r="E7" s="346">
        <v>754677.04899157013</v>
      </c>
      <c r="F7" s="346">
        <v>61040</v>
      </c>
      <c r="G7" s="346">
        <v>3674000</v>
      </c>
      <c r="H7" s="346">
        <v>71400</v>
      </c>
      <c r="I7" s="346">
        <v>0</v>
      </c>
      <c r="J7" s="347">
        <v>4561117.0489915702</v>
      </c>
      <c r="L7" s="348">
        <f t="shared" si="0"/>
        <v>0</v>
      </c>
    </row>
    <row r="8" spans="1:12" ht="15.75" thickBot="1" x14ac:dyDescent="0.3">
      <c r="A8" s="571"/>
      <c r="B8" s="572" t="s">
        <v>817</v>
      </c>
      <c r="C8" s="573"/>
      <c r="D8" s="349">
        <f t="shared" ref="D8:J8" si="1">SUM(D5:D7)</f>
        <v>26.1</v>
      </c>
      <c r="E8" s="350">
        <f t="shared" si="1"/>
        <v>4072921.4143081848</v>
      </c>
      <c r="F8" s="350">
        <f t="shared" si="1"/>
        <v>395346.33333333331</v>
      </c>
      <c r="G8" s="350">
        <f t="shared" si="1"/>
        <v>4474000</v>
      </c>
      <c r="H8" s="350">
        <f t="shared" si="1"/>
        <v>356985</v>
      </c>
      <c r="I8" s="350">
        <f t="shared" si="1"/>
        <v>0</v>
      </c>
      <c r="J8" s="351">
        <f t="shared" si="1"/>
        <v>9299252.7476415187</v>
      </c>
      <c r="L8" s="348">
        <f t="shared" si="0"/>
        <v>0</v>
      </c>
    </row>
    <row r="9" spans="1:12" x14ac:dyDescent="0.25">
      <c r="A9" s="571"/>
      <c r="B9" s="574" t="s">
        <v>67</v>
      </c>
      <c r="C9" s="335" t="s">
        <v>68</v>
      </c>
      <c r="D9" s="336">
        <v>30.5</v>
      </c>
      <c r="E9" s="337">
        <v>5561130.6811702987</v>
      </c>
      <c r="F9" s="337">
        <v>1255789.3333333335</v>
      </c>
      <c r="G9" s="337">
        <v>766772</v>
      </c>
      <c r="H9" s="337">
        <v>771439.96</v>
      </c>
      <c r="I9" s="337">
        <v>0</v>
      </c>
      <c r="J9" s="338">
        <v>8355131.9745036326</v>
      </c>
      <c r="L9" s="352">
        <f t="shared" si="0"/>
        <v>0</v>
      </c>
    </row>
    <row r="10" spans="1:12" ht="15.75" thickBot="1" x14ac:dyDescent="0.3">
      <c r="A10" s="571"/>
      <c r="B10" s="575"/>
      <c r="C10" s="341" t="s">
        <v>105</v>
      </c>
      <c r="D10" s="345">
        <v>5.75</v>
      </c>
      <c r="E10" s="346">
        <v>1281206.444881354</v>
      </c>
      <c r="F10" s="346">
        <v>108467</v>
      </c>
      <c r="G10" s="346">
        <v>223300</v>
      </c>
      <c r="H10" s="346">
        <v>65800</v>
      </c>
      <c r="I10" s="346">
        <v>0</v>
      </c>
      <c r="J10" s="347">
        <v>1678773.444881354</v>
      </c>
      <c r="L10" s="348">
        <f t="shared" si="0"/>
        <v>0</v>
      </c>
    </row>
    <row r="11" spans="1:12" ht="15.75" thickBot="1" x14ac:dyDescent="0.3">
      <c r="A11" s="571"/>
      <c r="B11" s="572" t="s">
        <v>818</v>
      </c>
      <c r="C11" s="573"/>
      <c r="D11" s="349">
        <f>SUM(D9:D10)</f>
        <v>36.25</v>
      </c>
      <c r="E11" s="350">
        <f t="shared" ref="E11:J11" si="2">SUM(E9:E10)</f>
        <v>6842337.1260516532</v>
      </c>
      <c r="F11" s="350">
        <f t="shared" si="2"/>
        <v>1364256.3333333335</v>
      </c>
      <c r="G11" s="350">
        <f t="shared" si="2"/>
        <v>990072</v>
      </c>
      <c r="H11" s="350">
        <f t="shared" si="2"/>
        <v>837239.96</v>
      </c>
      <c r="I11" s="350">
        <f t="shared" si="2"/>
        <v>0</v>
      </c>
      <c r="J11" s="351">
        <f t="shared" si="2"/>
        <v>10033905.419384986</v>
      </c>
      <c r="L11" s="348">
        <f t="shared" si="0"/>
        <v>0</v>
      </c>
    </row>
    <row r="12" spans="1:12" x14ac:dyDescent="0.25">
      <c r="A12" s="571"/>
      <c r="B12" s="576" t="s">
        <v>114</v>
      </c>
      <c r="C12" s="335" t="s">
        <v>115</v>
      </c>
      <c r="D12" s="336">
        <v>25.950000000000003</v>
      </c>
      <c r="E12" s="337">
        <v>4455647.3970786659</v>
      </c>
      <c r="F12" s="337">
        <v>909711.66666666674</v>
      </c>
      <c r="G12" s="337">
        <v>826480</v>
      </c>
      <c r="H12" s="337">
        <v>88321.66</v>
      </c>
      <c r="I12" s="337">
        <v>0</v>
      </c>
      <c r="J12" s="338">
        <v>6280160.7237453321</v>
      </c>
      <c r="L12" s="353">
        <f t="shared" si="0"/>
        <v>0</v>
      </c>
    </row>
    <row r="13" spans="1:12" ht="30" x14ac:dyDescent="0.25">
      <c r="A13" s="571"/>
      <c r="B13" s="577"/>
      <c r="C13" s="354" t="s">
        <v>194</v>
      </c>
      <c r="D13" s="342">
        <v>6.0000000000000009</v>
      </c>
      <c r="E13" s="343">
        <v>887947.82039784489</v>
      </c>
      <c r="F13" s="343">
        <v>3089481.6777741476</v>
      </c>
      <c r="G13" s="343">
        <v>120000</v>
      </c>
      <c r="H13" s="343">
        <v>0</v>
      </c>
      <c r="I13" s="343">
        <v>0</v>
      </c>
      <c r="J13" s="344">
        <v>4097429.4981719931</v>
      </c>
      <c r="L13" s="339">
        <f t="shared" si="0"/>
        <v>0</v>
      </c>
    </row>
    <row r="14" spans="1:12" ht="15.75" thickBot="1" x14ac:dyDescent="0.3">
      <c r="A14" s="571"/>
      <c r="B14" s="578"/>
      <c r="C14" s="355" t="s">
        <v>227</v>
      </c>
      <c r="D14" s="345">
        <v>1.2</v>
      </c>
      <c r="E14" s="346">
        <v>218508.89386175916</v>
      </c>
      <c r="F14" s="346">
        <v>0</v>
      </c>
      <c r="G14" s="346">
        <v>150000</v>
      </c>
      <c r="H14" s="346">
        <v>3000</v>
      </c>
      <c r="I14" s="346">
        <v>0</v>
      </c>
      <c r="J14" s="347">
        <v>371508.89386175916</v>
      </c>
      <c r="L14" s="356">
        <f t="shared" si="0"/>
        <v>0</v>
      </c>
    </row>
    <row r="15" spans="1:12" ht="15.75" thickBot="1" x14ac:dyDescent="0.3">
      <c r="A15" s="571"/>
      <c r="B15" s="572" t="s">
        <v>819</v>
      </c>
      <c r="C15" s="573"/>
      <c r="D15" s="357">
        <f t="shared" ref="D15:J15" si="3">SUM(D12:D14)</f>
        <v>33.150000000000006</v>
      </c>
      <c r="E15" s="358">
        <f t="shared" si="3"/>
        <v>5562104.1113382699</v>
      </c>
      <c r="F15" s="358">
        <f t="shared" si="3"/>
        <v>3999193.3444408141</v>
      </c>
      <c r="G15" s="358">
        <f t="shared" si="3"/>
        <v>1096480</v>
      </c>
      <c r="H15" s="358">
        <f t="shared" si="3"/>
        <v>91321.66</v>
      </c>
      <c r="I15" s="358">
        <f t="shared" si="3"/>
        <v>0</v>
      </c>
      <c r="J15" s="359">
        <f t="shared" si="3"/>
        <v>10749099.115779085</v>
      </c>
      <c r="L15" s="356">
        <f t="shared" si="0"/>
        <v>0</v>
      </c>
    </row>
    <row r="16" spans="1:12" ht="15.75" thickBot="1" x14ac:dyDescent="0.3">
      <c r="A16" s="559" t="s">
        <v>820</v>
      </c>
      <c r="B16" s="559"/>
      <c r="C16" s="560"/>
      <c r="D16" s="360">
        <f t="shared" ref="D16:J16" si="4">D8+D11+D15</f>
        <v>95.5</v>
      </c>
      <c r="E16" s="361">
        <f t="shared" si="4"/>
        <v>16477362.651698109</v>
      </c>
      <c r="F16" s="361">
        <f t="shared" si="4"/>
        <v>5758796.0111074811</v>
      </c>
      <c r="G16" s="361">
        <f t="shared" si="4"/>
        <v>6560552</v>
      </c>
      <c r="H16" s="361">
        <f t="shared" si="4"/>
        <v>1285546.6199999999</v>
      </c>
      <c r="I16" s="361">
        <f t="shared" si="4"/>
        <v>0</v>
      </c>
      <c r="J16" s="362">
        <f t="shared" si="4"/>
        <v>30082257.282805592</v>
      </c>
      <c r="L16" s="356">
        <f t="shared" si="0"/>
        <v>0</v>
      </c>
    </row>
    <row r="17" spans="1:12" x14ac:dyDescent="0.25">
      <c r="A17" s="561" t="s">
        <v>821</v>
      </c>
      <c r="B17" s="565" t="s">
        <v>242</v>
      </c>
      <c r="C17" s="363" t="s">
        <v>243</v>
      </c>
      <c r="D17" s="364">
        <v>18.050000000000004</v>
      </c>
      <c r="E17" s="365">
        <v>3013233.6966842343</v>
      </c>
      <c r="F17" s="365">
        <v>216055.99999999994</v>
      </c>
      <c r="G17" s="365">
        <v>691001</v>
      </c>
      <c r="H17" s="365">
        <v>363040</v>
      </c>
      <c r="I17" s="365">
        <v>99000</v>
      </c>
      <c r="J17" s="366">
        <v>4382330.6966842338</v>
      </c>
      <c r="L17" s="367">
        <f t="shared" si="0"/>
        <v>0</v>
      </c>
    </row>
    <row r="18" spans="1:12" x14ac:dyDescent="0.25">
      <c r="A18" s="562"/>
      <c r="B18" s="566"/>
      <c r="C18" s="368" t="s">
        <v>268</v>
      </c>
      <c r="D18" s="369">
        <v>1.1666666666666665</v>
      </c>
      <c r="E18" s="370">
        <v>256158.27665774635</v>
      </c>
      <c r="F18" s="370">
        <v>746</v>
      </c>
      <c r="G18" s="370">
        <v>40000</v>
      </c>
      <c r="H18" s="370">
        <v>0</v>
      </c>
      <c r="I18" s="370">
        <v>0</v>
      </c>
      <c r="J18" s="371">
        <v>296904.27665774635</v>
      </c>
      <c r="L18" s="372">
        <f t="shared" si="0"/>
        <v>0</v>
      </c>
    </row>
    <row r="19" spans="1:12" x14ac:dyDescent="0.25">
      <c r="A19" s="562"/>
      <c r="B19" s="566"/>
      <c r="C19" s="368" t="s">
        <v>275</v>
      </c>
      <c r="D19" s="369">
        <v>1.2999999999999998</v>
      </c>
      <c r="E19" s="370">
        <v>261040.38831591673</v>
      </c>
      <c r="F19" s="370">
        <v>0</v>
      </c>
      <c r="G19" s="370">
        <v>0</v>
      </c>
      <c r="H19" s="370">
        <v>2500</v>
      </c>
      <c r="I19" s="370">
        <v>0</v>
      </c>
      <c r="J19" s="371">
        <v>263540.38831591676</v>
      </c>
      <c r="L19" s="372">
        <f t="shared" si="0"/>
        <v>0</v>
      </c>
    </row>
    <row r="20" spans="1:12" x14ac:dyDescent="0.25">
      <c r="A20" s="562"/>
      <c r="B20" s="566"/>
      <c r="C20" s="368" t="s">
        <v>280</v>
      </c>
      <c r="D20" s="369">
        <v>15.049999999999999</v>
      </c>
      <c r="E20" s="370">
        <v>2772044.3461606102</v>
      </c>
      <c r="F20" s="370">
        <v>824146.3633333334</v>
      </c>
      <c r="G20" s="370">
        <v>2254500</v>
      </c>
      <c r="H20" s="370">
        <v>15000</v>
      </c>
      <c r="I20" s="370">
        <v>0</v>
      </c>
      <c r="J20" s="371">
        <v>5865690.7094939444</v>
      </c>
      <c r="L20" s="372">
        <f t="shared" si="0"/>
        <v>0</v>
      </c>
    </row>
    <row r="21" spans="1:12" x14ac:dyDescent="0.25">
      <c r="A21" s="562"/>
      <c r="B21" s="566"/>
      <c r="C21" s="368" t="s">
        <v>299</v>
      </c>
      <c r="D21" s="369">
        <v>14.95</v>
      </c>
      <c r="E21" s="370">
        <v>1542362.1105959672</v>
      </c>
      <c r="F21" s="370">
        <v>120070.66666666666</v>
      </c>
      <c r="G21" s="370">
        <v>12000</v>
      </c>
      <c r="H21" s="370">
        <v>176040</v>
      </c>
      <c r="I21" s="370">
        <v>0</v>
      </c>
      <c r="J21" s="371">
        <v>1850472.7772626337</v>
      </c>
      <c r="L21" s="372"/>
    </row>
    <row r="22" spans="1:12" x14ac:dyDescent="0.25">
      <c r="A22" s="562"/>
      <c r="B22" s="566"/>
      <c r="C22" s="368" t="s">
        <v>308</v>
      </c>
      <c r="D22" s="369">
        <v>2</v>
      </c>
      <c r="E22" s="370">
        <v>434053.5141475483</v>
      </c>
      <c r="F22" s="370">
        <v>10650</v>
      </c>
      <c r="G22" s="370">
        <v>0</v>
      </c>
      <c r="H22" s="370">
        <v>22080</v>
      </c>
      <c r="I22" s="370">
        <v>0</v>
      </c>
      <c r="J22" s="371">
        <v>466783.5141475483</v>
      </c>
      <c r="L22" s="372">
        <f t="shared" si="0"/>
        <v>0</v>
      </c>
    </row>
    <row r="23" spans="1:12" ht="30.75" thickBot="1" x14ac:dyDescent="0.3">
      <c r="A23" s="562"/>
      <c r="B23" s="566"/>
      <c r="C23" s="368" t="s">
        <v>319</v>
      </c>
      <c r="D23" s="369">
        <v>1</v>
      </c>
      <c r="E23" s="370">
        <v>255364.29388862499</v>
      </c>
      <c r="F23" s="370">
        <v>42364</v>
      </c>
      <c r="G23" s="370">
        <v>878296</v>
      </c>
      <c r="H23" s="370">
        <v>119069.33333333333</v>
      </c>
      <c r="I23" s="370">
        <v>80000</v>
      </c>
      <c r="J23" s="371">
        <v>1375093.6272219582</v>
      </c>
      <c r="L23" s="372">
        <f t="shared" si="0"/>
        <v>0</v>
      </c>
    </row>
    <row r="24" spans="1:12" ht="15.75" thickBot="1" x14ac:dyDescent="0.3">
      <c r="A24" s="562"/>
      <c r="B24" s="567" t="s">
        <v>822</v>
      </c>
      <c r="C24" s="550"/>
      <c r="D24" s="373">
        <f t="shared" ref="D24:J24" si="5">SUM(D17:D23)</f>
        <v>53.516666666666666</v>
      </c>
      <c r="E24" s="374">
        <f t="shared" si="5"/>
        <v>8534256.6264506467</v>
      </c>
      <c r="F24" s="374">
        <f t="shared" si="5"/>
        <v>1214033.03</v>
      </c>
      <c r="G24" s="374">
        <f t="shared" si="5"/>
        <v>3875797</v>
      </c>
      <c r="H24" s="374">
        <f t="shared" si="5"/>
        <v>697729.33333333337</v>
      </c>
      <c r="I24" s="374">
        <f t="shared" si="5"/>
        <v>179000</v>
      </c>
      <c r="J24" s="375">
        <f t="shared" si="5"/>
        <v>14500815.989783982</v>
      </c>
      <c r="L24" s="376">
        <f t="shared" si="0"/>
        <v>0</v>
      </c>
    </row>
    <row r="25" spans="1:12" x14ac:dyDescent="0.25">
      <c r="A25" s="563"/>
      <c r="B25" s="568" t="s">
        <v>323</v>
      </c>
      <c r="C25" s="377" t="s">
        <v>324</v>
      </c>
      <c r="D25" s="364">
        <v>0.6</v>
      </c>
      <c r="E25" s="365">
        <v>267141.86343310203</v>
      </c>
      <c r="F25" s="365">
        <v>15775.999999999995</v>
      </c>
      <c r="G25" s="365">
        <v>0</v>
      </c>
      <c r="H25" s="365">
        <v>0</v>
      </c>
      <c r="I25" s="365">
        <v>0</v>
      </c>
      <c r="J25" s="366">
        <v>282917.86343310203</v>
      </c>
      <c r="L25" s="367">
        <f t="shared" si="0"/>
        <v>0</v>
      </c>
    </row>
    <row r="26" spans="1:12" x14ac:dyDescent="0.25">
      <c r="A26" s="563"/>
      <c r="B26" s="569"/>
      <c r="C26" s="378" t="s">
        <v>335</v>
      </c>
      <c r="D26" s="369">
        <v>1.9500000000000002</v>
      </c>
      <c r="E26" s="370">
        <v>610861.56766348868</v>
      </c>
      <c r="F26" s="370">
        <v>25000</v>
      </c>
      <c r="G26" s="370">
        <v>180000</v>
      </c>
      <c r="H26" s="370">
        <v>103000</v>
      </c>
      <c r="I26" s="370">
        <v>49000</v>
      </c>
      <c r="J26" s="371">
        <v>967861.56766348856</v>
      </c>
      <c r="L26" s="372">
        <f t="shared" si="0"/>
        <v>0</v>
      </c>
    </row>
    <row r="27" spans="1:12" ht="15.75" thickBot="1" x14ac:dyDescent="0.3">
      <c r="A27" s="563"/>
      <c r="B27" s="569"/>
      <c r="C27" s="379" t="s">
        <v>345</v>
      </c>
      <c r="D27" s="380">
        <v>0.3</v>
      </c>
      <c r="E27" s="381">
        <v>67986.274717499997</v>
      </c>
      <c r="F27" s="381">
        <v>0</v>
      </c>
      <c r="G27" s="381">
        <v>0</v>
      </c>
      <c r="H27" s="381">
        <v>0</v>
      </c>
      <c r="I27" s="381">
        <v>0</v>
      </c>
      <c r="J27" s="382">
        <v>67986.274717499997</v>
      </c>
      <c r="L27" s="376">
        <f t="shared" si="0"/>
        <v>0</v>
      </c>
    </row>
    <row r="28" spans="1:12" ht="15.75" thickBot="1" x14ac:dyDescent="0.3">
      <c r="A28" s="563"/>
      <c r="B28" s="569"/>
      <c r="C28" s="379" t="s">
        <v>348</v>
      </c>
      <c r="D28" s="380">
        <v>10.6</v>
      </c>
      <c r="E28" s="381">
        <v>2814192.2043443792</v>
      </c>
      <c r="F28" s="381">
        <v>268900.06999999995</v>
      </c>
      <c r="G28" s="381">
        <v>388000</v>
      </c>
      <c r="H28" s="381">
        <v>147320</v>
      </c>
      <c r="I28" s="381">
        <v>145000</v>
      </c>
      <c r="J28" s="382">
        <v>3763412.2743443791</v>
      </c>
      <c r="L28" s="376"/>
    </row>
    <row r="29" spans="1:12" ht="15.75" thickBot="1" x14ac:dyDescent="0.3">
      <c r="A29" s="562"/>
      <c r="B29" s="567" t="s">
        <v>823</v>
      </c>
      <c r="C29" s="550"/>
      <c r="D29" s="383">
        <f t="shared" ref="D29:J29" si="6">SUM(D25:D28)</f>
        <v>13.45</v>
      </c>
      <c r="E29" s="374">
        <f t="shared" si="6"/>
        <v>3760181.9101584698</v>
      </c>
      <c r="F29" s="374">
        <f t="shared" si="6"/>
        <v>309676.06999999995</v>
      </c>
      <c r="G29" s="374">
        <f t="shared" si="6"/>
        <v>568000</v>
      </c>
      <c r="H29" s="374">
        <f t="shared" si="6"/>
        <v>250320</v>
      </c>
      <c r="I29" s="374">
        <f t="shared" si="6"/>
        <v>194000</v>
      </c>
      <c r="J29" s="375">
        <f t="shared" si="6"/>
        <v>5082177.9801584696</v>
      </c>
      <c r="L29" s="376">
        <f t="shared" ref="L29:L34" si="7">+SUM(E29:I29)-J29</f>
        <v>0</v>
      </c>
    </row>
    <row r="30" spans="1:12" x14ac:dyDescent="0.25">
      <c r="A30" s="562"/>
      <c r="B30" s="566" t="s">
        <v>371</v>
      </c>
      <c r="C30" s="368" t="s">
        <v>853</v>
      </c>
      <c r="D30" s="369">
        <v>1</v>
      </c>
      <c r="E30" s="370">
        <v>173250</v>
      </c>
      <c r="F30" s="370">
        <v>0</v>
      </c>
      <c r="G30" s="370">
        <v>0</v>
      </c>
      <c r="H30" s="370">
        <v>0</v>
      </c>
      <c r="I30" s="370">
        <v>0</v>
      </c>
      <c r="J30" s="371">
        <v>173250</v>
      </c>
      <c r="L30" s="339">
        <f t="shared" si="7"/>
        <v>0</v>
      </c>
    </row>
    <row r="31" spans="1:12" ht="45" x14ac:dyDescent="0.25">
      <c r="A31" s="562"/>
      <c r="B31" s="566"/>
      <c r="C31" s="368" t="s">
        <v>374</v>
      </c>
      <c r="D31" s="369">
        <v>0</v>
      </c>
      <c r="E31" s="370">
        <v>0</v>
      </c>
      <c r="F31" s="370">
        <v>0</v>
      </c>
      <c r="G31" s="370">
        <v>0</v>
      </c>
      <c r="H31" s="370">
        <v>0</v>
      </c>
      <c r="I31" s="370">
        <v>0</v>
      </c>
      <c r="J31" s="371">
        <v>0</v>
      </c>
      <c r="L31" s="339">
        <f t="shared" si="7"/>
        <v>0</v>
      </c>
    </row>
    <row r="32" spans="1:12" x14ac:dyDescent="0.25">
      <c r="A32" s="562"/>
      <c r="B32" s="566"/>
      <c r="C32" s="368" t="s">
        <v>377</v>
      </c>
      <c r="D32" s="369">
        <v>3.3499999999999996</v>
      </c>
      <c r="E32" s="370">
        <v>572017.23335288826</v>
      </c>
      <c r="F32" s="370">
        <v>0</v>
      </c>
      <c r="G32" s="370">
        <v>193400</v>
      </c>
      <c r="H32" s="370">
        <v>5000</v>
      </c>
      <c r="I32" s="370">
        <v>0</v>
      </c>
      <c r="J32" s="371">
        <v>770417.23335288826</v>
      </c>
      <c r="L32" s="339">
        <f t="shared" si="7"/>
        <v>0</v>
      </c>
    </row>
    <row r="33" spans="1:12" x14ac:dyDescent="0.25">
      <c r="A33" s="562"/>
      <c r="B33" s="566"/>
      <c r="C33" s="368" t="s">
        <v>384</v>
      </c>
      <c r="D33" s="369">
        <v>1</v>
      </c>
      <c r="E33" s="370">
        <v>166102.65</v>
      </c>
      <c r="F33" s="370">
        <v>218026.33333333334</v>
      </c>
      <c r="G33" s="370">
        <v>779400</v>
      </c>
      <c r="H33" s="370">
        <v>12400</v>
      </c>
      <c r="I33" s="370">
        <v>0</v>
      </c>
      <c r="J33" s="371">
        <v>1175928.9833333334</v>
      </c>
      <c r="L33" s="339">
        <f t="shared" si="7"/>
        <v>0</v>
      </c>
    </row>
    <row r="34" spans="1:12" x14ac:dyDescent="0.25">
      <c r="A34" s="562"/>
      <c r="B34" s="566"/>
      <c r="C34" s="368" t="s">
        <v>397</v>
      </c>
      <c r="D34" s="369">
        <v>4.3499999999999988</v>
      </c>
      <c r="E34" s="370">
        <v>3496934.4366651475</v>
      </c>
      <c r="F34" s="370">
        <v>841132.89510097879</v>
      </c>
      <c r="G34" s="370">
        <v>6225811.2235739762</v>
      </c>
      <c r="H34" s="370">
        <v>1130683.4607211994</v>
      </c>
      <c r="I34" s="370">
        <v>0</v>
      </c>
      <c r="J34" s="371">
        <v>11694562.016061302</v>
      </c>
      <c r="L34" s="339">
        <f t="shared" si="7"/>
        <v>0</v>
      </c>
    </row>
    <row r="35" spans="1:12" ht="30" x14ac:dyDescent="0.25">
      <c r="A35" s="562"/>
      <c r="B35" s="566"/>
      <c r="C35" s="368" t="s">
        <v>410</v>
      </c>
      <c r="D35" s="369">
        <v>0</v>
      </c>
      <c r="E35" s="370">
        <v>0</v>
      </c>
      <c r="F35" s="370">
        <v>0</v>
      </c>
      <c r="G35" s="370">
        <v>75000</v>
      </c>
      <c r="H35" s="370">
        <v>0</v>
      </c>
      <c r="I35" s="370">
        <v>0</v>
      </c>
      <c r="J35" s="371">
        <v>75000</v>
      </c>
      <c r="L35" s="339">
        <f t="shared" ref="L35:L55" si="8">+SUM(E35:I35)-J35</f>
        <v>0</v>
      </c>
    </row>
    <row r="36" spans="1:12" x14ac:dyDescent="0.25">
      <c r="A36" s="562"/>
      <c r="B36" s="566"/>
      <c r="C36" s="368" t="s">
        <v>412</v>
      </c>
      <c r="D36" s="369">
        <v>5.7416666666666654</v>
      </c>
      <c r="E36" s="370">
        <v>1349937.5031764978</v>
      </c>
      <c r="F36" s="370">
        <v>94221.333333333358</v>
      </c>
      <c r="G36" s="370">
        <v>240000</v>
      </c>
      <c r="H36" s="370">
        <v>22920</v>
      </c>
      <c r="I36" s="370">
        <v>0</v>
      </c>
      <c r="J36" s="371">
        <v>1707078.8365098312</v>
      </c>
      <c r="L36" s="339">
        <f t="shared" si="8"/>
        <v>0</v>
      </c>
    </row>
    <row r="37" spans="1:12" x14ac:dyDescent="0.25">
      <c r="A37" s="562"/>
      <c r="B37" s="566"/>
      <c r="C37" s="368" t="s">
        <v>423</v>
      </c>
      <c r="D37" s="369">
        <v>8.3083333333333336</v>
      </c>
      <c r="E37" s="370">
        <v>1638332.3911286406</v>
      </c>
      <c r="F37" s="370">
        <v>30043</v>
      </c>
      <c r="G37" s="370">
        <v>793250</v>
      </c>
      <c r="H37" s="370">
        <v>15000</v>
      </c>
      <c r="I37" s="370">
        <v>0</v>
      </c>
      <c r="J37" s="371">
        <v>2476625.3911286406</v>
      </c>
      <c r="L37" s="339">
        <f t="shared" si="8"/>
        <v>0</v>
      </c>
    </row>
    <row r="38" spans="1:12" x14ac:dyDescent="0.25">
      <c r="A38" s="562"/>
      <c r="B38" s="566"/>
      <c r="C38" s="368" t="s">
        <v>430</v>
      </c>
      <c r="D38" s="369">
        <v>0</v>
      </c>
      <c r="E38" s="370">
        <v>0</v>
      </c>
      <c r="F38" s="370">
        <v>0</v>
      </c>
      <c r="G38" s="370">
        <v>1300000</v>
      </c>
      <c r="H38" s="370">
        <v>0</v>
      </c>
      <c r="I38" s="370">
        <v>0</v>
      </c>
      <c r="J38" s="371">
        <v>1300000</v>
      </c>
      <c r="L38" s="339"/>
    </row>
    <row r="39" spans="1:12" x14ac:dyDescent="0.25">
      <c r="A39" s="562"/>
      <c r="B39" s="566"/>
      <c r="C39" s="368" t="s">
        <v>433</v>
      </c>
      <c r="D39" s="369">
        <v>9</v>
      </c>
      <c r="E39" s="370">
        <v>1405260.1373732053</v>
      </c>
      <c r="F39" s="370">
        <v>229826.66666666666</v>
      </c>
      <c r="G39" s="370">
        <v>198000</v>
      </c>
      <c r="H39" s="370">
        <v>34800</v>
      </c>
      <c r="I39" s="370">
        <v>0</v>
      </c>
      <c r="J39" s="371">
        <v>1867886.8040398723</v>
      </c>
      <c r="L39" s="339"/>
    </row>
    <row r="40" spans="1:12" ht="15.75" thickBot="1" x14ac:dyDescent="0.3">
      <c r="A40" s="562"/>
      <c r="B40" s="566"/>
      <c r="C40" s="368" t="s">
        <v>456</v>
      </c>
      <c r="D40" s="369">
        <v>6</v>
      </c>
      <c r="E40" s="370">
        <v>1060452.2132865097</v>
      </c>
      <c r="F40" s="370">
        <v>114885.66666666666</v>
      </c>
      <c r="G40" s="370">
        <v>115000</v>
      </c>
      <c r="H40" s="370">
        <v>128720</v>
      </c>
      <c r="I40" s="370">
        <v>0</v>
      </c>
      <c r="J40" s="371">
        <v>1419057.8799531762</v>
      </c>
      <c r="L40" s="339"/>
    </row>
    <row r="41" spans="1:12" ht="15.75" thickBot="1" x14ac:dyDescent="0.3">
      <c r="A41" s="564"/>
      <c r="B41" s="567" t="s">
        <v>824</v>
      </c>
      <c r="C41" s="550"/>
      <c r="D41" s="383">
        <f t="shared" ref="D41:J41" si="9">SUM(D30:D40)</f>
        <v>38.75</v>
      </c>
      <c r="E41" s="384">
        <f t="shared" si="9"/>
        <v>9862286.5649828892</v>
      </c>
      <c r="F41" s="384">
        <f t="shared" si="9"/>
        <v>1528135.8951009789</v>
      </c>
      <c r="G41" s="384">
        <f t="shared" si="9"/>
        <v>9919861.2235739753</v>
      </c>
      <c r="H41" s="384">
        <f t="shared" si="9"/>
        <v>1349523.4607211994</v>
      </c>
      <c r="I41" s="384">
        <f t="shared" si="9"/>
        <v>0</v>
      </c>
      <c r="J41" s="385">
        <f t="shared" si="9"/>
        <v>22659807.144379046</v>
      </c>
      <c r="L41" s="356">
        <f t="shared" si="8"/>
        <v>0</v>
      </c>
    </row>
    <row r="42" spans="1:12" ht="15.75" thickBot="1" x14ac:dyDescent="0.3">
      <c r="A42" s="549" t="s">
        <v>825</v>
      </c>
      <c r="B42" s="549"/>
      <c r="C42" s="550"/>
      <c r="D42" s="373">
        <f t="shared" ref="D42:J42" si="10">D41+D29+D24</f>
        <v>105.71666666666667</v>
      </c>
      <c r="E42" s="386">
        <f t="shared" si="10"/>
        <v>22156725.101592004</v>
      </c>
      <c r="F42" s="386">
        <f t="shared" si="10"/>
        <v>3051844.9951009788</v>
      </c>
      <c r="G42" s="386">
        <f t="shared" si="10"/>
        <v>14363658.223573975</v>
      </c>
      <c r="H42" s="386">
        <f t="shared" si="10"/>
        <v>2297572.7940545329</v>
      </c>
      <c r="I42" s="386">
        <f t="shared" si="10"/>
        <v>373000</v>
      </c>
      <c r="J42" s="387">
        <f t="shared" si="10"/>
        <v>42242801.1143215</v>
      </c>
      <c r="L42" s="356">
        <f t="shared" si="8"/>
        <v>0</v>
      </c>
    </row>
    <row r="43" spans="1:12" x14ac:dyDescent="0.25">
      <c r="A43" s="551" t="s">
        <v>826</v>
      </c>
      <c r="B43" s="554" t="s">
        <v>467</v>
      </c>
      <c r="C43" s="388" t="s">
        <v>468</v>
      </c>
      <c r="D43" s="389">
        <v>3.3499999999999996</v>
      </c>
      <c r="E43" s="390">
        <v>700969.73608768196</v>
      </c>
      <c r="F43" s="390">
        <v>320529.21343787434</v>
      </c>
      <c r="G43" s="390">
        <v>0</v>
      </c>
      <c r="H43" s="390">
        <v>29470</v>
      </c>
      <c r="I43" s="390">
        <v>0</v>
      </c>
      <c r="J43" s="391">
        <v>1050968.9495255563</v>
      </c>
      <c r="L43" s="352">
        <f t="shared" si="8"/>
        <v>0</v>
      </c>
    </row>
    <row r="44" spans="1:12" x14ac:dyDescent="0.25">
      <c r="A44" s="552"/>
      <c r="B44" s="555"/>
      <c r="C44" s="392" t="s">
        <v>477</v>
      </c>
      <c r="D44" s="393">
        <v>0.9</v>
      </c>
      <c r="E44" s="394">
        <v>142137.44315394998</v>
      </c>
      <c r="F44" s="394">
        <v>0</v>
      </c>
      <c r="G44" s="394">
        <v>10000</v>
      </c>
      <c r="H44" s="394">
        <v>11000</v>
      </c>
      <c r="I44" s="394">
        <v>0</v>
      </c>
      <c r="J44" s="395">
        <v>163137.44315394998</v>
      </c>
      <c r="L44" s="339">
        <f t="shared" si="8"/>
        <v>0</v>
      </c>
    </row>
    <row r="45" spans="1:12" x14ac:dyDescent="0.25">
      <c r="A45" s="552"/>
      <c r="B45" s="555"/>
      <c r="C45" s="392" t="s">
        <v>482</v>
      </c>
      <c r="D45" s="393">
        <v>17.254166666666666</v>
      </c>
      <c r="E45" s="394">
        <v>2847017.0545676895</v>
      </c>
      <c r="F45" s="394">
        <v>12776</v>
      </c>
      <c r="G45" s="394">
        <v>218800</v>
      </c>
      <c r="H45" s="394">
        <v>1339063.38028169</v>
      </c>
      <c r="I45" s="394">
        <v>0</v>
      </c>
      <c r="J45" s="395">
        <v>4417656.4348493796</v>
      </c>
      <c r="L45" s="339">
        <f t="shared" si="8"/>
        <v>0</v>
      </c>
    </row>
    <row r="46" spans="1:12" x14ac:dyDescent="0.25">
      <c r="A46" s="552"/>
      <c r="B46" s="555"/>
      <c r="C46" s="392" t="s">
        <v>487</v>
      </c>
      <c r="D46" s="393">
        <v>1</v>
      </c>
      <c r="E46" s="394">
        <v>201439.16931499995</v>
      </c>
      <c r="F46" s="394">
        <v>1592</v>
      </c>
      <c r="G46" s="394">
        <v>175000.00000000003</v>
      </c>
      <c r="H46" s="394">
        <v>2600</v>
      </c>
      <c r="I46" s="394">
        <v>0</v>
      </c>
      <c r="J46" s="395">
        <v>380631.16931499995</v>
      </c>
      <c r="L46" s="339">
        <f t="shared" si="8"/>
        <v>0</v>
      </c>
    </row>
    <row r="47" spans="1:12" ht="15.75" thickBot="1" x14ac:dyDescent="0.3">
      <c r="A47" s="552"/>
      <c r="B47" s="556"/>
      <c r="C47" s="392" t="s">
        <v>490</v>
      </c>
      <c r="D47" s="396">
        <v>31.420833333333334</v>
      </c>
      <c r="E47" s="397">
        <v>5837927.3681155462</v>
      </c>
      <c r="F47" s="397">
        <v>5486686.5954993917</v>
      </c>
      <c r="G47" s="397">
        <v>2826310.3066666671</v>
      </c>
      <c r="H47" s="397">
        <v>6958591.9730727021</v>
      </c>
      <c r="I47" s="397">
        <v>1035000</v>
      </c>
      <c r="J47" s="398">
        <v>22144516.243354306</v>
      </c>
      <c r="L47" s="348">
        <f t="shared" si="8"/>
        <v>0</v>
      </c>
    </row>
    <row r="48" spans="1:12" ht="15.75" thickBot="1" x14ac:dyDescent="0.3">
      <c r="A48" s="552"/>
      <c r="B48" s="557" t="s">
        <v>827</v>
      </c>
      <c r="C48" s="539"/>
      <c r="D48" s="399">
        <f t="shared" ref="D48:J48" si="11">SUM(D43:D47)</f>
        <v>53.924999999999997</v>
      </c>
      <c r="E48" s="400">
        <f t="shared" si="11"/>
        <v>9729490.7712398674</v>
      </c>
      <c r="F48" s="400">
        <f t="shared" si="11"/>
        <v>5821583.8089372665</v>
      </c>
      <c r="G48" s="400">
        <f t="shared" si="11"/>
        <v>3230110.3066666671</v>
      </c>
      <c r="H48" s="400">
        <f t="shared" si="11"/>
        <v>8340725.3533543926</v>
      </c>
      <c r="I48" s="400">
        <f t="shared" si="11"/>
        <v>1035000</v>
      </c>
      <c r="J48" s="401">
        <f t="shared" si="11"/>
        <v>28156910.240198191</v>
      </c>
      <c r="L48" s="348">
        <f t="shared" si="8"/>
        <v>0</v>
      </c>
    </row>
    <row r="49" spans="1:12" x14ac:dyDescent="0.25">
      <c r="A49" s="552"/>
      <c r="B49" s="554" t="s">
        <v>533</v>
      </c>
      <c r="C49" s="388" t="s">
        <v>534</v>
      </c>
      <c r="D49" s="389">
        <v>17.658333333333331</v>
      </c>
      <c r="E49" s="390">
        <v>2599103.3321559429</v>
      </c>
      <c r="F49" s="390">
        <v>0</v>
      </c>
      <c r="G49" s="390">
        <v>384596</v>
      </c>
      <c r="H49" s="390">
        <v>4630020.0925000003</v>
      </c>
      <c r="I49" s="390">
        <v>679600</v>
      </c>
      <c r="J49" s="391">
        <v>8293319.4246559432</v>
      </c>
      <c r="L49" s="352">
        <f t="shared" si="8"/>
        <v>0</v>
      </c>
    </row>
    <row r="50" spans="1:12" x14ac:dyDescent="0.25">
      <c r="A50" s="552"/>
      <c r="B50" s="558"/>
      <c r="C50" s="392" t="s">
        <v>538</v>
      </c>
      <c r="D50" s="393">
        <v>32.625000000000007</v>
      </c>
      <c r="E50" s="394">
        <v>5648489.0546395695</v>
      </c>
      <c r="F50" s="394">
        <v>434024.00000000029</v>
      </c>
      <c r="G50" s="394">
        <v>1647500</v>
      </c>
      <c r="H50" s="394">
        <v>1212780</v>
      </c>
      <c r="I50" s="394">
        <v>3740640</v>
      </c>
      <c r="J50" s="395">
        <v>12683433.05463957</v>
      </c>
      <c r="L50" s="402">
        <f t="shared" si="8"/>
        <v>0</v>
      </c>
    </row>
    <row r="51" spans="1:12" ht="15.75" thickBot="1" x14ac:dyDescent="0.3">
      <c r="A51" s="552"/>
      <c r="B51" s="556"/>
      <c r="C51" s="392" t="s">
        <v>558</v>
      </c>
      <c r="D51" s="403">
        <v>4</v>
      </c>
      <c r="E51" s="404">
        <v>774516.4074834811</v>
      </c>
      <c r="F51" s="404">
        <v>129484.33333333333</v>
      </c>
      <c r="G51" s="404">
        <v>205000</v>
      </c>
      <c r="H51" s="404">
        <v>290870</v>
      </c>
      <c r="I51" s="404">
        <v>0</v>
      </c>
      <c r="J51" s="405">
        <v>1399870.7408168144</v>
      </c>
      <c r="L51" s="406">
        <f t="shared" si="8"/>
        <v>0</v>
      </c>
    </row>
    <row r="52" spans="1:12" ht="15.75" thickBot="1" x14ac:dyDescent="0.3">
      <c r="A52" s="552"/>
      <c r="B52" s="557" t="s">
        <v>828</v>
      </c>
      <c r="C52" s="539"/>
      <c r="D52" s="399">
        <f t="shared" ref="D52:J52" si="12">SUM(D49:D51)</f>
        <v>54.283333333333339</v>
      </c>
      <c r="E52" s="400">
        <f t="shared" si="12"/>
        <v>9022108.7942789942</v>
      </c>
      <c r="F52" s="400">
        <f t="shared" si="12"/>
        <v>563508.3333333336</v>
      </c>
      <c r="G52" s="400">
        <f t="shared" si="12"/>
        <v>2237096</v>
      </c>
      <c r="H52" s="400">
        <f t="shared" si="12"/>
        <v>6133670.0925000003</v>
      </c>
      <c r="I52" s="400">
        <f t="shared" si="12"/>
        <v>4420240</v>
      </c>
      <c r="J52" s="401">
        <f t="shared" si="12"/>
        <v>22376623.220112327</v>
      </c>
      <c r="L52" s="406">
        <f t="shared" si="8"/>
        <v>0</v>
      </c>
    </row>
    <row r="53" spans="1:12" x14ac:dyDescent="0.25">
      <c r="A53" s="552"/>
      <c r="B53" s="554" t="s">
        <v>561</v>
      </c>
      <c r="C53" s="388" t="s">
        <v>562</v>
      </c>
      <c r="D53" s="389">
        <v>5.375</v>
      </c>
      <c r="E53" s="390">
        <v>985795.09770080994</v>
      </c>
      <c r="F53" s="390">
        <v>33670.666666666672</v>
      </c>
      <c r="G53" s="390">
        <v>60750</v>
      </c>
      <c r="H53" s="390">
        <v>20920</v>
      </c>
      <c r="I53" s="390">
        <v>0</v>
      </c>
      <c r="J53" s="391">
        <v>1101135.7643674766</v>
      </c>
      <c r="L53" s="352">
        <f t="shared" si="8"/>
        <v>0</v>
      </c>
    </row>
    <row r="54" spans="1:12" ht="15.75" thickBot="1" x14ac:dyDescent="0.3">
      <c r="A54" s="552"/>
      <c r="B54" s="556"/>
      <c r="C54" s="407" t="s">
        <v>565</v>
      </c>
      <c r="D54" s="396">
        <v>0.24999999999999997</v>
      </c>
      <c r="E54" s="397">
        <v>70941.32170737721</v>
      </c>
      <c r="F54" s="397">
        <v>3000</v>
      </c>
      <c r="G54" s="397">
        <v>0</v>
      </c>
      <c r="H54" s="397">
        <v>0</v>
      </c>
      <c r="I54" s="397">
        <v>0</v>
      </c>
      <c r="J54" s="398">
        <v>73941.32170737721</v>
      </c>
      <c r="L54" s="348">
        <f t="shared" si="8"/>
        <v>0</v>
      </c>
    </row>
    <row r="55" spans="1:12" ht="15.75" thickBot="1" x14ac:dyDescent="0.3">
      <c r="A55" s="553"/>
      <c r="B55" s="557" t="s">
        <v>829</v>
      </c>
      <c r="C55" s="539"/>
      <c r="D55" s="408">
        <f>SUM(D53:D54)</f>
        <v>5.625</v>
      </c>
      <c r="E55" s="409">
        <f t="shared" ref="E55:J55" si="13">SUM(E53:E54)</f>
        <v>1056736.4194081873</v>
      </c>
      <c r="F55" s="409">
        <f t="shared" si="13"/>
        <v>36670.666666666672</v>
      </c>
      <c r="G55" s="409">
        <f t="shared" si="13"/>
        <v>60750</v>
      </c>
      <c r="H55" s="409">
        <f t="shared" si="13"/>
        <v>20920</v>
      </c>
      <c r="I55" s="409">
        <f t="shared" si="13"/>
        <v>0</v>
      </c>
      <c r="J55" s="410">
        <f t="shared" si="13"/>
        <v>1175077.0860748538</v>
      </c>
      <c r="L55" s="348">
        <f t="shared" si="8"/>
        <v>0</v>
      </c>
    </row>
    <row r="56" spans="1:12" ht="15.75" thickBot="1" x14ac:dyDescent="0.3">
      <c r="A56" s="538" t="s">
        <v>830</v>
      </c>
      <c r="B56" s="538"/>
      <c r="C56" s="539"/>
      <c r="D56" s="399">
        <f>D48+D52+D55</f>
        <v>113.83333333333334</v>
      </c>
      <c r="E56" s="411">
        <f t="shared" ref="E56:J56" si="14">E48+E52+E55</f>
        <v>19808335.984927051</v>
      </c>
      <c r="F56" s="411">
        <f t="shared" si="14"/>
        <v>6421762.8089372674</v>
      </c>
      <c r="G56" s="411">
        <f t="shared" si="14"/>
        <v>5527956.3066666666</v>
      </c>
      <c r="H56" s="411">
        <f t="shared" si="14"/>
        <v>14495315.445854392</v>
      </c>
      <c r="I56" s="411">
        <f t="shared" si="14"/>
        <v>5455240</v>
      </c>
      <c r="J56" s="412">
        <f t="shared" si="14"/>
        <v>51708610.54638537</v>
      </c>
      <c r="L56" s="413"/>
    </row>
    <row r="57" spans="1:12" ht="45.75" thickBot="1" x14ac:dyDescent="0.3">
      <c r="A57" s="540" t="s">
        <v>831</v>
      </c>
      <c r="B57" s="414" t="s">
        <v>570</v>
      </c>
      <c r="C57" s="415" t="s">
        <v>571</v>
      </c>
      <c r="D57" s="416">
        <v>0.64999999999999991</v>
      </c>
      <c r="E57" s="417">
        <v>220044.36933790587</v>
      </c>
      <c r="F57" s="417">
        <v>61170</v>
      </c>
      <c r="G57" s="417">
        <v>0</v>
      </c>
      <c r="H57" s="417">
        <v>207800</v>
      </c>
      <c r="I57" s="417">
        <v>0</v>
      </c>
      <c r="J57" s="418">
        <v>489014.3693379059</v>
      </c>
      <c r="L57" s="367">
        <f t="shared" ref="L57:L73" si="15">+SUM(E57:I57)-J57</f>
        <v>0</v>
      </c>
    </row>
    <row r="58" spans="1:12" ht="15.75" thickBot="1" x14ac:dyDescent="0.3">
      <c r="A58" s="541"/>
      <c r="B58" s="525" t="s">
        <v>832</v>
      </c>
      <c r="C58" s="527"/>
      <c r="D58" s="419">
        <f>D57</f>
        <v>0.64999999999999991</v>
      </c>
      <c r="E58" s="420">
        <f t="shared" ref="E58:J58" si="16">E57</f>
        <v>220044.36933790587</v>
      </c>
      <c r="F58" s="420">
        <f t="shared" si="16"/>
        <v>61170</v>
      </c>
      <c r="G58" s="420">
        <f t="shared" si="16"/>
        <v>0</v>
      </c>
      <c r="H58" s="420">
        <f t="shared" si="16"/>
        <v>207800</v>
      </c>
      <c r="I58" s="420">
        <f t="shared" si="16"/>
        <v>0</v>
      </c>
      <c r="J58" s="421">
        <f t="shared" si="16"/>
        <v>489014.3693379059</v>
      </c>
      <c r="L58" s="367">
        <f t="shared" si="15"/>
        <v>0</v>
      </c>
    </row>
    <row r="59" spans="1:12" x14ac:dyDescent="0.25">
      <c r="A59" s="541"/>
      <c r="B59" s="543" t="s">
        <v>574</v>
      </c>
      <c r="C59" s="422" t="s">
        <v>575</v>
      </c>
      <c r="D59" s="423">
        <v>0.15</v>
      </c>
      <c r="E59" s="424">
        <v>50754.071084002979</v>
      </c>
      <c r="F59" s="424">
        <v>0</v>
      </c>
      <c r="G59" s="424">
        <v>0</v>
      </c>
      <c r="H59" s="424">
        <v>0</v>
      </c>
      <c r="I59" s="424">
        <v>0</v>
      </c>
      <c r="J59" s="425">
        <v>50754.071084002979</v>
      </c>
      <c r="L59" s="367">
        <f t="shared" si="15"/>
        <v>0</v>
      </c>
    </row>
    <row r="60" spans="1:12" ht="30.75" thickBot="1" x14ac:dyDescent="0.3">
      <c r="A60" s="541"/>
      <c r="B60" s="544"/>
      <c r="C60" s="426" t="s">
        <v>578</v>
      </c>
      <c r="D60" s="427">
        <v>4.5500000000000007</v>
      </c>
      <c r="E60" s="428">
        <v>1142091.9805800621</v>
      </c>
      <c r="F60" s="428">
        <v>125176</v>
      </c>
      <c r="G60" s="428">
        <v>160000</v>
      </c>
      <c r="H60" s="428">
        <v>122390</v>
      </c>
      <c r="I60" s="428">
        <v>0</v>
      </c>
      <c r="J60" s="429">
        <v>1549657.9805800621</v>
      </c>
      <c r="L60" s="376">
        <f t="shared" si="15"/>
        <v>0</v>
      </c>
    </row>
    <row r="61" spans="1:12" ht="15.75" thickBot="1" x14ac:dyDescent="0.3">
      <c r="A61" s="541"/>
      <c r="B61" s="525" t="s">
        <v>833</v>
      </c>
      <c r="C61" s="527"/>
      <c r="D61" s="419">
        <f>SUM(D59:D60)</f>
        <v>4.7000000000000011</v>
      </c>
      <c r="E61" s="430">
        <f t="shared" ref="E61:J61" si="17">SUM(E59:E60)</f>
        <v>1192846.0516640651</v>
      </c>
      <c r="F61" s="430">
        <f t="shared" si="17"/>
        <v>125176</v>
      </c>
      <c r="G61" s="430">
        <f t="shared" si="17"/>
        <v>160000</v>
      </c>
      <c r="H61" s="430">
        <f t="shared" si="17"/>
        <v>122390</v>
      </c>
      <c r="I61" s="430">
        <f t="shared" si="17"/>
        <v>0</v>
      </c>
      <c r="J61" s="431">
        <f t="shared" si="17"/>
        <v>1600412.0516640651</v>
      </c>
      <c r="L61" s="376">
        <f t="shared" si="15"/>
        <v>0</v>
      </c>
    </row>
    <row r="62" spans="1:12" ht="45.75" thickBot="1" x14ac:dyDescent="0.3">
      <c r="A62" s="541"/>
      <c r="B62" s="432" t="s">
        <v>585</v>
      </c>
      <c r="C62" s="433" t="s">
        <v>586</v>
      </c>
      <c r="D62" s="416">
        <v>1.65</v>
      </c>
      <c r="E62" s="417">
        <v>642763.15669820714</v>
      </c>
      <c r="F62" s="417">
        <v>55715</v>
      </c>
      <c r="G62" s="417">
        <v>0</v>
      </c>
      <c r="H62" s="417">
        <v>0</v>
      </c>
      <c r="I62" s="417">
        <v>0</v>
      </c>
      <c r="J62" s="418">
        <v>698478.15669820714</v>
      </c>
      <c r="L62" s="434">
        <f t="shared" si="15"/>
        <v>0</v>
      </c>
    </row>
    <row r="63" spans="1:12" ht="15.75" thickBot="1" x14ac:dyDescent="0.3">
      <c r="A63" s="541"/>
      <c r="B63" s="525" t="s">
        <v>834</v>
      </c>
      <c r="C63" s="527"/>
      <c r="D63" s="435">
        <f>D62</f>
        <v>1.65</v>
      </c>
      <c r="E63" s="436">
        <f t="shared" ref="E63:J63" si="18">E62</f>
        <v>642763.15669820714</v>
      </c>
      <c r="F63" s="436">
        <f t="shared" si="18"/>
        <v>55715</v>
      </c>
      <c r="G63" s="436">
        <f t="shared" si="18"/>
        <v>0</v>
      </c>
      <c r="H63" s="436">
        <f t="shared" si="18"/>
        <v>0</v>
      </c>
      <c r="I63" s="436">
        <f t="shared" si="18"/>
        <v>0</v>
      </c>
      <c r="J63" s="437">
        <f t="shared" si="18"/>
        <v>698478.15669820714</v>
      </c>
      <c r="L63" s="434">
        <f t="shared" si="15"/>
        <v>0</v>
      </c>
    </row>
    <row r="64" spans="1:12" ht="15.75" thickBot="1" x14ac:dyDescent="0.3">
      <c r="A64" s="541"/>
      <c r="B64" s="545" t="s">
        <v>589</v>
      </c>
      <c r="C64" s="422" t="s">
        <v>590</v>
      </c>
      <c r="D64" s="438">
        <v>24.049999999999994</v>
      </c>
      <c r="E64" s="439">
        <v>3275999.1328951768</v>
      </c>
      <c r="F64" s="439">
        <v>167042</v>
      </c>
      <c r="G64" s="439">
        <v>958800</v>
      </c>
      <c r="H64" s="439">
        <v>70280</v>
      </c>
      <c r="I64" s="439">
        <v>0</v>
      </c>
      <c r="J64" s="440">
        <v>4472121.1328951763</v>
      </c>
      <c r="L64" s="441">
        <f t="shared" si="15"/>
        <v>0</v>
      </c>
    </row>
    <row r="65" spans="1:12" ht="15.75" thickBot="1" x14ac:dyDescent="0.3">
      <c r="A65" s="541"/>
      <c r="B65" s="546"/>
      <c r="C65" s="442" t="s">
        <v>601</v>
      </c>
      <c r="D65" s="443">
        <v>0.95</v>
      </c>
      <c r="E65" s="444">
        <v>163964.69384069706</v>
      </c>
      <c r="F65" s="444">
        <v>0</v>
      </c>
      <c r="G65" s="444">
        <v>125200</v>
      </c>
      <c r="H65" s="444">
        <v>20000</v>
      </c>
      <c r="I65" s="444">
        <v>0</v>
      </c>
      <c r="J65" s="445">
        <v>309164.69384069706</v>
      </c>
      <c r="L65" s="441"/>
    </row>
    <row r="66" spans="1:12" ht="15.75" thickBot="1" x14ac:dyDescent="0.3">
      <c r="A66" s="541"/>
      <c r="B66" s="546"/>
      <c r="C66" s="442" t="s">
        <v>608</v>
      </c>
      <c r="D66" s="443">
        <v>1</v>
      </c>
      <c r="E66" s="444">
        <v>517689.67149999994</v>
      </c>
      <c r="F66" s="444">
        <v>9008.3333333333321</v>
      </c>
      <c r="G66" s="444">
        <v>0</v>
      </c>
      <c r="H66" s="444">
        <v>0</v>
      </c>
      <c r="I66" s="444">
        <v>0</v>
      </c>
      <c r="J66" s="445">
        <v>526698.00483333331</v>
      </c>
      <c r="L66" s="441"/>
    </row>
    <row r="67" spans="1:12" ht="15.75" thickBot="1" x14ac:dyDescent="0.3">
      <c r="A67" s="541"/>
      <c r="B67" s="546"/>
      <c r="C67" s="442" t="s">
        <v>615</v>
      </c>
      <c r="D67" s="443">
        <v>0.49999999999999994</v>
      </c>
      <c r="E67" s="444">
        <v>88871.585867946516</v>
      </c>
      <c r="F67" s="444">
        <v>9952</v>
      </c>
      <c r="G67" s="444">
        <v>200000</v>
      </c>
      <c r="H67" s="444">
        <v>0</v>
      </c>
      <c r="I67" s="444">
        <v>0</v>
      </c>
      <c r="J67" s="445">
        <v>298823.5858679465</v>
      </c>
      <c r="L67" s="441"/>
    </row>
    <row r="68" spans="1:12" ht="15.75" thickBot="1" x14ac:dyDescent="0.3">
      <c r="A68" s="542"/>
      <c r="B68" s="547" t="s">
        <v>835</v>
      </c>
      <c r="C68" s="548"/>
      <c r="D68" s="446">
        <f>+SUM(D64:D67)</f>
        <v>26.499999999999993</v>
      </c>
      <c r="E68" s="447">
        <f t="shared" ref="E68:J68" si="19">+SUM(E64:E67)</f>
        <v>4046525.0841038204</v>
      </c>
      <c r="F68" s="447">
        <f t="shared" si="19"/>
        <v>186002.33333333334</v>
      </c>
      <c r="G68" s="447">
        <f t="shared" si="19"/>
        <v>1284000</v>
      </c>
      <c r="H68" s="447">
        <f t="shared" si="19"/>
        <v>90280</v>
      </c>
      <c r="I68" s="447">
        <f t="shared" si="19"/>
        <v>0</v>
      </c>
      <c r="J68" s="448">
        <f t="shared" si="19"/>
        <v>5606807.4174371529</v>
      </c>
      <c r="L68" s="441">
        <f t="shared" si="15"/>
        <v>0</v>
      </c>
    </row>
    <row r="69" spans="1:12" ht="15.75" thickBot="1" x14ac:dyDescent="0.3">
      <c r="A69" s="525" t="s">
        <v>836</v>
      </c>
      <c r="B69" s="526"/>
      <c r="C69" s="527"/>
      <c r="D69" s="446">
        <f t="shared" ref="D69:J69" si="20">D58+D61+D63+D68</f>
        <v>33.499999999999993</v>
      </c>
      <c r="E69" s="447">
        <f t="shared" si="20"/>
        <v>6102178.6618039981</v>
      </c>
      <c r="F69" s="447">
        <f t="shared" si="20"/>
        <v>428063.33333333337</v>
      </c>
      <c r="G69" s="447">
        <f t="shared" si="20"/>
        <v>1444000</v>
      </c>
      <c r="H69" s="447">
        <f t="shared" si="20"/>
        <v>420470</v>
      </c>
      <c r="I69" s="447">
        <f t="shared" si="20"/>
        <v>0</v>
      </c>
      <c r="J69" s="448">
        <f t="shared" si="20"/>
        <v>8394711.9951373301</v>
      </c>
      <c r="L69" s="441">
        <f t="shared" si="15"/>
        <v>0</v>
      </c>
    </row>
    <row r="70" spans="1:12" x14ac:dyDescent="0.25">
      <c r="A70" s="528" t="s">
        <v>837</v>
      </c>
      <c r="B70" s="531" t="s">
        <v>633</v>
      </c>
      <c r="C70" s="449" t="s">
        <v>634</v>
      </c>
      <c r="D70" s="450">
        <v>2.9199999999999995</v>
      </c>
      <c r="E70" s="451">
        <v>838881.0494900241</v>
      </c>
      <c r="F70" s="451">
        <v>0</v>
      </c>
      <c r="G70" s="451">
        <v>0</v>
      </c>
      <c r="H70" s="451">
        <v>0</v>
      </c>
      <c r="I70" s="451">
        <v>0</v>
      </c>
      <c r="J70" s="452">
        <v>838881.0494900241</v>
      </c>
      <c r="L70" s="352">
        <f t="shared" si="15"/>
        <v>0</v>
      </c>
    </row>
    <row r="71" spans="1:12" x14ac:dyDescent="0.25">
      <c r="A71" s="529"/>
      <c r="B71" s="532"/>
      <c r="C71" s="453" t="s">
        <v>644</v>
      </c>
      <c r="D71" s="454">
        <v>4.9999999999999996E-2</v>
      </c>
      <c r="E71" s="455">
        <v>32333.803448854243</v>
      </c>
      <c r="F71" s="455">
        <v>0</v>
      </c>
      <c r="G71" s="455">
        <v>0</v>
      </c>
      <c r="H71" s="455">
        <v>0</v>
      </c>
      <c r="I71" s="455">
        <v>0</v>
      </c>
      <c r="J71" s="456">
        <v>32333.803448854243</v>
      </c>
      <c r="L71" s="402">
        <f t="shared" si="15"/>
        <v>0</v>
      </c>
    </row>
    <row r="72" spans="1:12" x14ac:dyDescent="0.25">
      <c r="A72" s="529"/>
      <c r="B72" s="533"/>
      <c r="C72" s="453" t="s">
        <v>647</v>
      </c>
      <c r="D72" s="457">
        <v>8.51</v>
      </c>
      <c r="E72" s="458">
        <v>2006009.7284580215</v>
      </c>
      <c r="F72" s="458">
        <v>129664</v>
      </c>
      <c r="G72" s="458">
        <v>2095500</v>
      </c>
      <c r="H72" s="458">
        <v>72360</v>
      </c>
      <c r="I72" s="458">
        <v>0</v>
      </c>
      <c r="J72" s="459">
        <v>4303533.7284580218</v>
      </c>
      <c r="L72" s="460"/>
    </row>
    <row r="73" spans="1:12" ht="15.75" thickBot="1" x14ac:dyDescent="0.3">
      <c r="A73" s="529"/>
      <c r="B73" s="534"/>
      <c r="C73" s="453" t="s">
        <v>658</v>
      </c>
      <c r="D73" s="461">
        <v>9.4999999999999982</v>
      </c>
      <c r="E73" s="462">
        <v>1870050.6169184125</v>
      </c>
      <c r="F73" s="462">
        <v>1461445</v>
      </c>
      <c r="G73" s="462">
        <v>1614745.96</v>
      </c>
      <c r="H73" s="462">
        <v>75824.84</v>
      </c>
      <c r="I73" s="462">
        <v>0</v>
      </c>
      <c r="J73" s="463">
        <v>5022066.4169184128</v>
      </c>
      <c r="L73" s="348">
        <f t="shared" si="15"/>
        <v>0</v>
      </c>
    </row>
    <row r="74" spans="1:12" ht="15.75" thickBot="1" x14ac:dyDescent="0.3">
      <c r="A74" s="529"/>
      <c r="B74" s="514" t="s">
        <v>838</v>
      </c>
      <c r="C74" s="516"/>
      <c r="D74" s="464">
        <f t="shared" ref="D74:J74" si="21">SUM(D70:D73)</f>
        <v>20.979999999999997</v>
      </c>
      <c r="E74" s="465">
        <f t="shared" si="21"/>
        <v>4747275.1983153131</v>
      </c>
      <c r="F74" s="465">
        <f t="shared" si="21"/>
        <v>1591109</v>
      </c>
      <c r="G74" s="465">
        <f t="shared" si="21"/>
        <v>3710245.96</v>
      </c>
      <c r="H74" s="465">
        <f t="shared" si="21"/>
        <v>148184.84</v>
      </c>
      <c r="I74" s="465">
        <f t="shared" si="21"/>
        <v>0</v>
      </c>
      <c r="J74" s="466">
        <f t="shared" si="21"/>
        <v>10196814.998315312</v>
      </c>
      <c r="L74" s="413"/>
    </row>
    <row r="75" spans="1:12" x14ac:dyDescent="0.25">
      <c r="A75" s="529"/>
      <c r="B75" s="535" t="s">
        <v>679</v>
      </c>
      <c r="C75" s="453" t="s">
        <v>680</v>
      </c>
      <c r="D75" s="454">
        <v>3.3249999999999997</v>
      </c>
      <c r="E75" s="455">
        <v>653427.4628171596</v>
      </c>
      <c r="F75" s="455">
        <v>1410370</v>
      </c>
      <c r="G75" s="455">
        <v>1442500</v>
      </c>
      <c r="H75" s="455">
        <v>0</v>
      </c>
      <c r="I75" s="455">
        <v>0</v>
      </c>
      <c r="J75" s="456">
        <v>3506297.4628171595</v>
      </c>
      <c r="L75" s="402">
        <f t="shared" ref="L75:L85" si="22">+SUM(E75:I75)-J75</f>
        <v>0</v>
      </c>
    </row>
    <row r="76" spans="1:12" x14ac:dyDescent="0.25">
      <c r="A76" s="529"/>
      <c r="B76" s="536"/>
      <c r="C76" s="453" t="s">
        <v>706</v>
      </c>
      <c r="D76" s="454">
        <v>2.0999999999999996</v>
      </c>
      <c r="E76" s="455">
        <v>284830.51998749992</v>
      </c>
      <c r="F76" s="455">
        <v>9952</v>
      </c>
      <c r="G76" s="455">
        <v>0</v>
      </c>
      <c r="H76" s="455">
        <v>0</v>
      </c>
      <c r="I76" s="455">
        <v>0</v>
      </c>
      <c r="J76" s="456">
        <v>294782.51998749992</v>
      </c>
      <c r="L76" s="402">
        <f t="shared" si="22"/>
        <v>0</v>
      </c>
    </row>
    <row r="77" spans="1:12" x14ac:dyDescent="0.25">
      <c r="A77" s="529"/>
      <c r="B77" s="536"/>
      <c r="C77" s="453" t="s">
        <v>723</v>
      </c>
      <c r="D77" s="454">
        <v>0.19999999999999998</v>
      </c>
      <c r="E77" s="455">
        <v>51123.023787358004</v>
      </c>
      <c r="F77" s="455">
        <v>0</v>
      </c>
      <c r="G77" s="455">
        <v>20000</v>
      </c>
      <c r="H77" s="455">
        <v>0</v>
      </c>
      <c r="I77" s="455">
        <v>0</v>
      </c>
      <c r="J77" s="456">
        <v>71123.023787358004</v>
      </c>
      <c r="L77" s="402">
        <f t="shared" si="22"/>
        <v>0</v>
      </c>
    </row>
    <row r="78" spans="1:12" ht="15" customHeight="1" thickBot="1" x14ac:dyDescent="0.3">
      <c r="A78" s="529"/>
      <c r="B78" s="536"/>
      <c r="C78" s="453" t="s">
        <v>726</v>
      </c>
      <c r="D78" s="454">
        <v>9.7949999999999982</v>
      </c>
      <c r="E78" s="455">
        <v>2452485.0762274605</v>
      </c>
      <c r="F78" s="455">
        <v>509523.93333333329</v>
      </c>
      <c r="G78" s="455">
        <v>5073130</v>
      </c>
      <c r="H78" s="455">
        <v>0</v>
      </c>
      <c r="I78" s="455">
        <v>564000</v>
      </c>
      <c r="J78" s="456">
        <v>8599139.0095607936</v>
      </c>
      <c r="L78" s="348">
        <f t="shared" si="22"/>
        <v>0</v>
      </c>
    </row>
    <row r="79" spans="1:12" ht="15.75" thickBot="1" x14ac:dyDescent="0.3">
      <c r="A79" s="529"/>
      <c r="B79" s="537"/>
      <c r="C79" s="453" t="s">
        <v>737</v>
      </c>
      <c r="D79" s="454">
        <v>1.05</v>
      </c>
      <c r="E79" s="455">
        <v>257243.80344885425</v>
      </c>
      <c r="F79" s="455">
        <v>27361.333333333332</v>
      </c>
      <c r="G79" s="455">
        <v>55200</v>
      </c>
      <c r="H79" s="455">
        <v>54934</v>
      </c>
      <c r="I79" s="455">
        <v>0</v>
      </c>
      <c r="J79" s="456">
        <v>394739.13678218762</v>
      </c>
      <c r="L79" s="348"/>
    </row>
    <row r="80" spans="1:12" ht="15.75" thickBot="1" x14ac:dyDescent="0.3">
      <c r="A80" s="529"/>
      <c r="B80" s="514" t="s">
        <v>839</v>
      </c>
      <c r="C80" s="516"/>
      <c r="D80" s="464">
        <f t="shared" ref="D80:J80" si="23">SUM(D75:D79)</f>
        <v>16.47</v>
      </c>
      <c r="E80" s="465">
        <f t="shared" si="23"/>
        <v>3699109.8862683326</v>
      </c>
      <c r="F80" s="465">
        <f t="shared" si="23"/>
        <v>1957207.2666666666</v>
      </c>
      <c r="G80" s="465">
        <f t="shared" si="23"/>
        <v>6590830</v>
      </c>
      <c r="H80" s="465">
        <f t="shared" si="23"/>
        <v>54934</v>
      </c>
      <c r="I80" s="465">
        <f t="shared" si="23"/>
        <v>564000</v>
      </c>
      <c r="J80" s="466">
        <f t="shared" si="23"/>
        <v>12866081.152934998</v>
      </c>
      <c r="L80" s="348">
        <f t="shared" si="22"/>
        <v>0</v>
      </c>
    </row>
    <row r="81" spans="1:12" x14ac:dyDescent="0.25">
      <c r="A81" s="529"/>
      <c r="B81" s="531" t="s">
        <v>746</v>
      </c>
      <c r="C81" s="449" t="s">
        <v>747</v>
      </c>
      <c r="D81" s="450">
        <v>1.7</v>
      </c>
      <c r="E81" s="451">
        <v>268473.7292137437</v>
      </c>
      <c r="F81" s="451">
        <v>8375</v>
      </c>
      <c r="G81" s="451">
        <v>142008</v>
      </c>
      <c r="H81" s="451">
        <v>0</v>
      </c>
      <c r="I81" s="451">
        <v>0</v>
      </c>
      <c r="J81" s="452">
        <v>418856.7292137437</v>
      </c>
      <c r="L81" s="352">
        <f t="shared" si="22"/>
        <v>0</v>
      </c>
    </row>
    <row r="82" spans="1:12" x14ac:dyDescent="0.25">
      <c r="A82" s="529"/>
      <c r="B82" s="532"/>
      <c r="C82" s="453" t="s">
        <v>754</v>
      </c>
      <c r="D82" s="454">
        <v>3.5</v>
      </c>
      <c r="E82" s="455">
        <v>511508.68891354674</v>
      </c>
      <c r="F82" s="455">
        <v>254409.6445606011</v>
      </c>
      <c r="G82" s="455">
        <v>249980</v>
      </c>
      <c r="H82" s="455">
        <v>45540</v>
      </c>
      <c r="I82" s="455">
        <v>0</v>
      </c>
      <c r="J82" s="456">
        <v>1061438.3334741481</v>
      </c>
      <c r="L82" s="402">
        <f t="shared" si="22"/>
        <v>0</v>
      </c>
    </row>
    <row r="83" spans="1:12" x14ac:dyDescent="0.25">
      <c r="A83" s="529"/>
      <c r="B83" s="532"/>
      <c r="C83" s="453" t="s">
        <v>767</v>
      </c>
      <c r="D83" s="454">
        <v>1.7499999999999996</v>
      </c>
      <c r="E83" s="455">
        <v>347716.05259957717</v>
      </c>
      <c r="F83" s="455">
        <v>311629.56550147012</v>
      </c>
      <c r="G83" s="455">
        <v>504000</v>
      </c>
      <c r="H83" s="455">
        <v>215300</v>
      </c>
      <c r="I83" s="455">
        <v>0</v>
      </c>
      <c r="J83" s="456">
        <v>1378645.6181010474</v>
      </c>
      <c r="L83" s="402">
        <f t="shared" si="22"/>
        <v>0</v>
      </c>
    </row>
    <row r="84" spans="1:12" ht="15.75" thickBot="1" x14ac:dyDescent="0.3">
      <c r="A84" s="529"/>
      <c r="B84" s="534"/>
      <c r="C84" s="467" t="s">
        <v>776</v>
      </c>
      <c r="D84" s="461">
        <v>1.0499999999999998</v>
      </c>
      <c r="E84" s="462">
        <v>167805.62718529144</v>
      </c>
      <c r="F84" s="462">
        <v>484776.28226069908</v>
      </c>
      <c r="G84" s="462">
        <v>35500</v>
      </c>
      <c r="H84" s="462">
        <v>5800</v>
      </c>
      <c r="I84" s="462">
        <v>0</v>
      </c>
      <c r="J84" s="463">
        <v>693881.90944599046</v>
      </c>
      <c r="L84" s="348">
        <f t="shared" si="22"/>
        <v>0</v>
      </c>
    </row>
    <row r="85" spans="1:12" ht="15.75" thickBot="1" x14ac:dyDescent="0.3">
      <c r="A85" s="530"/>
      <c r="B85" s="514" t="s">
        <v>840</v>
      </c>
      <c r="C85" s="516"/>
      <c r="D85" s="464">
        <f>SUM(D81:D84)</f>
        <v>7.9999999999999991</v>
      </c>
      <c r="E85" s="465">
        <f t="shared" ref="E85:J85" si="24">SUM(E81:E84)</f>
        <v>1295504.097912159</v>
      </c>
      <c r="F85" s="465">
        <f t="shared" si="24"/>
        <v>1059190.4923227704</v>
      </c>
      <c r="G85" s="465">
        <f t="shared" si="24"/>
        <v>931488</v>
      </c>
      <c r="H85" s="465">
        <f t="shared" si="24"/>
        <v>266640</v>
      </c>
      <c r="I85" s="465">
        <f t="shared" si="24"/>
        <v>0</v>
      </c>
      <c r="J85" s="466">
        <f t="shared" si="24"/>
        <v>3552822.5902349292</v>
      </c>
      <c r="L85" s="348">
        <f t="shared" si="22"/>
        <v>0</v>
      </c>
    </row>
    <row r="86" spans="1:12" ht="15.75" thickBot="1" x14ac:dyDescent="0.3">
      <c r="A86" s="514" t="s">
        <v>841</v>
      </c>
      <c r="B86" s="515"/>
      <c r="C86" s="516"/>
      <c r="D86" s="468">
        <f t="shared" ref="D86:J86" si="25">D74+D80+D85</f>
        <v>45.449999999999996</v>
      </c>
      <c r="E86" s="469">
        <f t="shared" si="25"/>
        <v>9741889.1824958045</v>
      </c>
      <c r="F86" s="469">
        <f t="shared" si="25"/>
        <v>4607506.7589894366</v>
      </c>
      <c r="G86" s="469">
        <f t="shared" si="25"/>
        <v>11232563.960000001</v>
      </c>
      <c r="H86" s="469">
        <f t="shared" si="25"/>
        <v>469758.83999999997</v>
      </c>
      <c r="I86" s="469">
        <f t="shared" si="25"/>
        <v>564000</v>
      </c>
      <c r="J86" s="470">
        <f t="shared" si="25"/>
        <v>26615718.741485238</v>
      </c>
      <c r="L86" s="413"/>
    </row>
    <row r="87" spans="1:12" x14ac:dyDescent="0.25">
      <c r="A87" s="517" t="s">
        <v>787</v>
      </c>
      <c r="B87" s="520" t="s">
        <v>787</v>
      </c>
      <c r="C87" s="471" t="s">
        <v>842</v>
      </c>
      <c r="D87" s="472">
        <v>0</v>
      </c>
      <c r="E87" s="473">
        <v>0</v>
      </c>
      <c r="F87" s="473">
        <v>0</v>
      </c>
      <c r="G87" s="473">
        <v>0</v>
      </c>
      <c r="H87" s="473">
        <v>7099999.9999999991</v>
      </c>
      <c r="I87" s="473">
        <v>0</v>
      </c>
      <c r="J87" s="474">
        <v>7099999.9999999991</v>
      </c>
      <c r="L87" s="352">
        <f>+SUM(E87:I87)-J87</f>
        <v>0</v>
      </c>
    </row>
    <row r="88" spans="1:12" x14ac:dyDescent="0.25">
      <c r="A88" s="518"/>
      <c r="B88" s="521"/>
      <c r="C88" s="475" t="s">
        <v>843</v>
      </c>
      <c r="D88" s="476">
        <v>0</v>
      </c>
      <c r="E88" s="477">
        <v>-2801568.6069589728</v>
      </c>
      <c r="F88" s="477">
        <v>-713398.22843431216</v>
      </c>
      <c r="G88" s="477">
        <v>-796811.22357397585</v>
      </c>
      <c r="H88" s="477">
        <v>-758363.46072119928</v>
      </c>
      <c r="I88" s="477">
        <v>0</v>
      </c>
      <c r="J88" s="478">
        <v>-5070141.51968846</v>
      </c>
      <c r="L88" s="402">
        <f>+SUM(E88:I88)-J88</f>
        <v>0</v>
      </c>
    </row>
    <row r="89" spans="1:12" ht="15.75" thickBot="1" x14ac:dyDescent="0.3">
      <c r="A89" s="518"/>
      <c r="B89" s="521"/>
      <c r="C89" s="475" t="s">
        <v>794</v>
      </c>
      <c r="D89" s="476">
        <v>0</v>
      </c>
      <c r="E89" s="477">
        <v>400000</v>
      </c>
      <c r="F89" s="477">
        <v>0</v>
      </c>
      <c r="G89" s="477">
        <v>3957884.8856302304</v>
      </c>
      <c r="H89" s="477">
        <v>0</v>
      </c>
      <c r="I89" s="477">
        <v>0</v>
      </c>
      <c r="J89" s="478">
        <v>4357884.8856302304</v>
      </c>
      <c r="L89" s="348">
        <f>+SUM(E89:I89)-J89</f>
        <v>0</v>
      </c>
    </row>
    <row r="90" spans="1:12" ht="15.75" thickBot="1" x14ac:dyDescent="0.3">
      <c r="A90" s="518"/>
      <c r="B90" s="522"/>
      <c r="C90" s="475" t="s">
        <v>798</v>
      </c>
      <c r="D90" s="476">
        <v>-7.2549999999999999</v>
      </c>
      <c r="E90" s="477">
        <v>-898789.73138280818</v>
      </c>
      <c r="F90" s="477">
        <v>0</v>
      </c>
      <c r="G90" s="477">
        <v>0</v>
      </c>
      <c r="H90" s="477">
        <v>0</v>
      </c>
      <c r="I90" s="477">
        <v>0</v>
      </c>
      <c r="J90" s="478">
        <v>-898789.73138280818</v>
      </c>
      <c r="L90" s="348"/>
    </row>
    <row r="91" spans="1:12" ht="15.75" thickBot="1" x14ac:dyDescent="0.3">
      <c r="A91" s="519"/>
      <c r="B91" s="523" t="s">
        <v>844</v>
      </c>
      <c r="C91" s="524"/>
      <c r="D91" s="479">
        <f>SUM(D87:D90)</f>
        <v>-7.2549999999999999</v>
      </c>
      <c r="E91" s="480">
        <f t="shared" ref="E91:J91" si="26">SUM(E87:E90)</f>
        <v>-3300358.3383417809</v>
      </c>
      <c r="F91" s="480">
        <f t="shared" si="26"/>
        <v>-713398.22843431216</v>
      </c>
      <c r="G91" s="480">
        <f t="shared" si="26"/>
        <v>3161073.6620562547</v>
      </c>
      <c r="H91" s="480">
        <f t="shared" si="26"/>
        <v>6341636.5392787997</v>
      </c>
      <c r="I91" s="480">
        <f t="shared" si="26"/>
        <v>0</v>
      </c>
      <c r="J91" s="481">
        <f t="shared" si="26"/>
        <v>5488953.6345589608</v>
      </c>
      <c r="L91" s="348">
        <f>+SUM(E91:I91)-J91</f>
        <v>0</v>
      </c>
    </row>
    <row r="92" spans="1:12" ht="15.75" thickBot="1" x14ac:dyDescent="0.3">
      <c r="A92" s="514" t="s">
        <v>802</v>
      </c>
      <c r="B92" s="515"/>
      <c r="C92" s="516"/>
      <c r="D92" s="464">
        <f>SUM($D$8,$D$11,$D$15,$D$24,$D$29,$D$41,$D$48,$D$52,$D$55,$D$58,$D$61,$D$63,$D$68,$D$74,$D$80,$D$85,$D$91)</f>
        <v>386.745</v>
      </c>
      <c r="E92" s="465">
        <f>SUM($E$8,$E$11,$E$15,$E$24,$E$29,$E$41,$E$48,$E$52,$E$55,$E$58,$E$61,$E$63,$E$68,$E$74,$E$80,$E$85,$E$91)</f>
        <v>70986133.244175181</v>
      </c>
      <c r="F92" s="465">
        <f>SUM($F$8,$F$11,$F$15,$F$24,$F$29,$F$41,$F$48,$F$52,$F$55,$F$58,$F$61,$F$63,$F$68,$F$74,$F$80,$F$85,$F$91)</f>
        <v>19554575.679034181</v>
      </c>
      <c r="G92" s="465">
        <f>SUM($G$8,$G$11,$G$15,$G$24,$G$29,$G$41,$G$48,$G$52,$G$55,$G$58,$G$61,$G$63,$G$68,$G$74,$G$80,$G$85,$G$91)</f>
        <v>42289804.152296901</v>
      </c>
      <c r="H92" s="465">
        <f>SUM($H$8,$H$11,$H$15,$H$24,$H$29,$H$41,$H$48,$H$52,$H$55,$H$58,$H$61,$H$63,$H$68,$H$74,$H$80,$H$85,$H$91)</f>
        <v>25310300.239187725</v>
      </c>
      <c r="I92" s="465">
        <f>SUM($I$8,$I$11,$I$15,$I$24,$I$29,$I$41,$I$48,$I$52,$I$55,$I$58,$I$61,$I$63,$I$68,$I$74,$I$80,$I$85,$I$91)</f>
        <v>6392240</v>
      </c>
      <c r="J92" s="466">
        <f>SUM($J$8,$J$11,$J$15,$J$24,$J$29,$J$41,$J$48,$J$52,$J$55,$J$58,$J$61,$J$63,$J$68,$J$74,$J$80,$J$85,$J$91)</f>
        <v>164533053.31469399</v>
      </c>
    </row>
    <row r="93" spans="1:12" x14ac:dyDescent="0.25">
      <c r="A93" s="5" t="s">
        <v>803</v>
      </c>
    </row>
    <row r="95" spans="1:12" s="482" customFormat="1" hidden="1" outlineLevel="1" x14ac:dyDescent="0.25">
      <c r="C95" s="483" t="s">
        <v>802</v>
      </c>
      <c r="D95" s="484">
        <f>SUM($D$8,$D$11,$D$15,$D$24,$D$29,$D$41,$D$48,$D$52,$D$55,$D$58,$D$61,$D$63,$D$68,$D$74,$D$80,$D$85,$D$91)</f>
        <v>386.745</v>
      </c>
      <c r="E95" s="485">
        <f>SUM($E$8,$E$11,$E$15,$E$24,$E$29,$E$41,$E$48,$E$52,$E$55,$E$58,$E$61,$E$63,$E$68,$E$74,$E$80,$E$85,$E$91)</f>
        <v>70986133.244175181</v>
      </c>
      <c r="F95" s="485">
        <f>SUM($F$8,$F$11,$F$15,$F$24,$F$29,$F$41,$F$48,$F$52,$F$55,$F$58,$F$61,$F$63,$F$68,$F$74,$F$80,$F$85,$F$91)</f>
        <v>19554575.679034181</v>
      </c>
      <c r="G95" s="485">
        <f>SUM($G$8,$G$11,$G$15,$G$24,$G$29,$G$41,$G$48,$G$52,$G$55,$G$58,$G$61,$G$63,$G$68,$G$74,$G$80,$G$85,$G$91)</f>
        <v>42289804.152296901</v>
      </c>
      <c r="H95" s="485">
        <f>SUM($H$8,$H$11,$H$15,$H$24,$H$29,$H$41,$H$48,$H$52,$H$55,$H$58,$H$61,$H$63,$H$68,$H$74,$H$80,$H$85,$H$91)</f>
        <v>25310300.239187725</v>
      </c>
      <c r="I95" s="485">
        <f>SUM($I$8,$I$11,$I$15,$I$24,$I$29,$I$41,$I$48,$I$52,$I$55,$I$58,$I$61,$I$63,$I$68,$I$74,$I$80,$I$85,$I$91)</f>
        <v>6392240</v>
      </c>
      <c r="J95" s="485">
        <f>SUM($J$8,$J$11,$J$15,$J$24,$J$29,$J$41,$J$48,$J$52,$J$55,$J$58,$J$61,$J$63,$J$68,$J$74,$J$80,$J$85,$J$91)</f>
        <v>164533053.31469399</v>
      </c>
      <c r="L95" s="486"/>
    </row>
    <row r="96" spans="1:12" s="482" customFormat="1" hidden="1" outlineLevel="1" x14ac:dyDescent="0.25">
      <c r="C96" s="483"/>
      <c r="D96" s="487"/>
      <c r="E96" s="485"/>
      <c r="F96" s="485"/>
      <c r="G96" s="485"/>
      <c r="H96" s="485"/>
      <c r="I96" s="485"/>
      <c r="J96" s="485"/>
      <c r="L96" s="486"/>
    </row>
    <row r="97" spans="3:12" s="482" customFormat="1" hidden="1" outlineLevel="1" x14ac:dyDescent="0.25">
      <c r="C97" s="483" t="s">
        <v>814</v>
      </c>
      <c r="D97" s="488">
        <v>386.745</v>
      </c>
      <c r="E97" s="489">
        <v>70986133.244175181</v>
      </c>
      <c r="F97" s="489">
        <v>19554575.679034188</v>
      </c>
      <c r="G97" s="489">
        <v>42289804.152296893</v>
      </c>
      <c r="H97" s="489">
        <v>25310300.239187725</v>
      </c>
      <c r="I97" s="489">
        <v>6392240</v>
      </c>
      <c r="J97" s="489">
        <v>164533053.31469399</v>
      </c>
      <c r="L97" s="486"/>
    </row>
    <row r="98" spans="3:12" s="482" customFormat="1" hidden="1" outlineLevel="1" x14ac:dyDescent="0.25">
      <c r="C98" s="483"/>
      <c r="D98" s="487"/>
      <c r="E98" s="490"/>
      <c r="F98" s="490"/>
      <c r="G98" s="490"/>
      <c r="H98" s="490"/>
      <c r="I98" s="490"/>
      <c r="J98" s="490"/>
      <c r="L98" s="486"/>
    </row>
    <row r="99" spans="3:12" s="482" customFormat="1" hidden="1" outlineLevel="1" x14ac:dyDescent="0.25">
      <c r="C99" s="483" t="s">
        <v>845</v>
      </c>
      <c r="D99" s="491">
        <f t="shared" ref="D99:J99" si="27">+D95-D97</f>
        <v>0</v>
      </c>
      <c r="E99" s="492">
        <f t="shared" si="27"/>
        <v>0</v>
      </c>
      <c r="F99" s="492">
        <f t="shared" si="27"/>
        <v>0</v>
      </c>
      <c r="G99" s="492">
        <f t="shared" si="27"/>
        <v>0</v>
      </c>
      <c r="H99" s="492">
        <f t="shared" si="27"/>
        <v>0</v>
      </c>
      <c r="I99" s="492">
        <f t="shared" si="27"/>
        <v>0</v>
      </c>
      <c r="J99" s="492">
        <f t="shared" si="27"/>
        <v>0</v>
      </c>
      <c r="L99" s="486"/>
    </row>
    <row r="100" spans="3:12" s="482" customFormat="1" collapsed="1" x14ac:dyDescent="0.25">
      <c r="C100" s="483"/>
      <c r="D100" s="487"/>
      <c r="E100" s="490"/>
      <c r="F100" s="490"/>
      <c r="G100" s="490"/>
      <c r="H100" s="490"/>
      <c r="I100" s="490"/>
      <c r="J100" s="490"/>
      <c r="L100" s="486"/>
    </row>
    <row r="101" spans="3:12" s="482" customFormat="1" x14ac:dyDescent="0.25">
      <c r="C101" s="483"/>
      <c r="D101" s="487"/>
      <c r="E101" s="490"/>
      <c r="F101" s="490"/>
      <c r="G101" s="490"/>
      <c r="H101" s="490"/>
      <c r="I101" s="490"/>
      <c r="J101" s="490"/>
      <c r="L101" s="486"/>
    </row>
    <row r="102" spans="3:12" s="482" customFormat="1" x14ac:dyDescent="0.25">
      <c r="C102" s="483"/>
      <c r="D102" s="487"/>
      <c r="E102" s="490"/>
      <c r="F102" s="490"/>
      <c r="G102" s="490"/>
      <c r="H102" s="490"/>
      <c r="I102" s="490"/>
      <c r="J102" s="490"/>
      <c r="L102" s="486"/>
    </row>
  </sheetData>
  <autoFilter ref="A4:C4"/>
  <mergeCells count="43">
    <mergeCell ref="A5:A15"/>
    <mergeCell ref="B8:C8"/>
    <mergeCell ref="B9:B10"/>
    <mergeCell ref="B11:C11"/>
    <mergeCell ref="B12:B14"/>
    <mergeCell ref="B15:C15"/>
    <mergeCell ref="A16:C16"/>
    <mergeCell ref="A17:A41"/>
    <mergeCell ref="B17:B23"/>
    <mergeCell ref="B24:C24"/>
    <mergeCell ref="B25:B28"/>
    <mergeCell ref="B29:C29"/>
    <mergeCell ref="B30:B40"/>
    <mergeCell ref="B41:C41"/>
    <mergeCell ref="A42:C42"/>
    <mergeCell ref="A43:A55"/>
    <mergeCell ref="B43:B47"/>
    <mergeCell ref="B48:C48"/>
    <mergeCell ref="B49:B51"/>
    <mergeCell ref="B52:C52"/>
    <mergeCell ref="B53:B54"/>
    <mergeCell ref="B55:C55"/>
    <mergeCell ref="A56:C56"/>
    <mergeCell ref="A57:A68"/>
    <mergeCell ref="B58:C58"/>
    <mergeCell ref="B59:B60"/>
    <mergeCell ref="B61:C61"/>
    <mergeCell ref="B63:C63"/>
    <mergeCell ref="B64:B67"/>
    <mergeCell ref="B68:C68"/>
    <mergeCell ref="A69:C69"/>
    <mergeCell ref="A70:A85"/>
    <mergeCell ref="B70:B73"/>
    <mergeCell ref="B74:C74"/>
    <mergeCell ref="B75:B79"/>
    <mergeCell ref="B80:C80"/>
    <mergeCell ref="B81:B84"/>
    <mergeCell ref="B85:C85"/>
    <mergeCell ref="A86:C86"/>
    <mergeCell ref="A87:A91"/>
    <mergeCell ref="B87:B90"/>
    <mergeCell ref="B91:C91"/>
    <mergeCell ref="A92:C92"/>
  </mergeCells>
  <pageMargins left="0.7" right="0.7" top="0.75" bottom="0.75" header="0.3" footer="0.3"/>
  <pageSetup scale="49" fitToHeight="100" orientation="landscape" r:id="rId1"/>
  <rowBreaks count="1" manualBreakCount="1">
    <brk id="5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6"/>
  <sheetViews>
    <sheetView showGridLines="0" zoomScale="80" zoomScaleNormal="80" workbookViewId="0">
      <pane xSplit="3" ySplit="3" topLeftCell="D4" activePane="bottomRight" state="frozen"/>
      <selection activeCell="P20" sqref="P20"/>
      <selection pane="topRight" activeCell="P20" sqref="P20"/>
      <selection pane="bottomLeft" activeCell="P20" sqref="P20"/>
      <selection pane="bottomRight" activeCell="D4" sqref="D4"/>
    </sheetView>
  </sheetViews>
  <sheetFormatPr defaultRowHeight="15" x14ac:dyDescent="0.25"/>
  <cols>
    <col min="1" max="1" width="6" customWidth="1"/>
    <col min="2" max="2" width="23.28515625" customWidth="1"/>
    <col min="3" max="3" width="38.85546875" customWidth="1"/>
    <col min="4" max="4" width="9.42578125" customWidth="1"/>
    <col min="5" max="5" width="62.42578125" customWidth="1"/>
    <col min="6" max="6" width="94" customWidth="1"/>
    <col min="7" max="7" width="10.42578125" customWidth="1"/>
    <col min="8" max="13" width="13.140625" customWidth="1"/>
  </cols>
  <sheetData>
    <row r="1" spans="1:13" ht="28.5" x14ac:dyDescent="0.25">
      <c r="A1" s="1" t="s">
        <v>852</v>
      </c>
      <c r="B1" s="2"/>
      <c r="C1" s="2"/>
      <c r="D1" s="3"/>
      <c r="E1" s="320"/>
      <c r="F1" s="320"/>
      <c r="G1" s="320"/>
      <c r="H1" s="320"/>
      <c r="I1" s="320"/>
      <c r="J1" s="320"/>
      <c r="K1" s="320"/>
      <c r="L1" s="320"/>
      <c r="M1" s="4"/>
    </row>
    <row r="2" spans="1:13" ht="15.75" thickBot="1" x14ac:dyDescent="0.3">
      <c r="A2" s="5"/>
      <c r="B2" s="5"/>
      <c r="C2" s="2"/>
      <c r="D2" s="6"/>
      <c r="E2" s="7"/>
      <c r="F2" s="8"/>
      <c r="G2" s="9"/>
      <c r="H2" s="4"/>
      <c r="I2" s="4"/>
      <c r="J2" s="4"/>
      <c r="K2" s="4"/>
      <c r="L2" s="4"/>
      <c r="M2" s="4"/>
    </row>
    <row r="3" spans="1:13" ht="38.25" thickBot="1" x14ac:dyDescent="0.3">
      <c r="A3" s="10" t="s">
        <v>0</v>
      </c>
      <c r="B3" s="11" t="s">
        <v>1</v>
      </c>
      <c r="C3" s="12" t="s">
        <v>2</v>
      </c>
      <c r="D3" s="12" t="s">
        <v>3</v>
      </c>
      <c r="E3" s="12" t="s">
        <v>4</v>
      </c>
      <c r="F3" s="12" t="s">
        <v>5</v>
      </c>
      <c r="G3" s="13" t="s">
        <v>6</v>
      </c>
      <c r="H3" s="14" t="s">
        <v>7</v>
      </c>
      <c r="I3" s="15" t="s">
        <v>8</v>
      </c>
      <c r="J3" s="15" t="s">
        <v>9</v>
      </c>
      <c r="K3" s="14" t="s">
        <v>10</v>
      </c>
      <c r="L3" s="14" t="s">
        <v>11</v>
      </c>
      <c r="M3" s="16" t="s">
        <v>12</v>
      </c>
    </row>
    <row r="4" spans="1:13" x14ac:dyDescent="0.25">
      <c r="A4" s="586" t="s">
        <v>13</v>
      </c>
      <c r="B4" s="588" t="s">
        <v>14</v>
      </c>
      <c r="C4" s="590" t="s">
        <v>15</v>
      </c>
      <c r="D4" s="17">
        <v>125385</v>
      </c>
      <c r="E4" s="18" t="s">
        <v>16</v>
      </c>
      <c r="F4" s="19" t="s">
        <v>17</v>
      </c>
      <c r="G4" s="20"/>
      <c r="H4" s="21">
        <v>0</v>
      </c>
      <c r="I4" s="22">
        <v>0</v>
      </c>
      <c r="J4" s="22">
        <v>65000</v>
      </c>
      <c r="K4" s="22">
        <v>0</v>
      </c>
      <c r="L4" s="22">
        <v>0</v>
      </c>
      <c r="M4" s="23">
        <v>65000</v>
      </c>
    </row>
    <row r="5" spans="1:13" x14ac:dyDescent="0.25">
      <c r="A5" s="587"/>
      <c r="B5" s="589"/>
      <c r="C5" s="591"/>
      <c r="D5" s="6">
        <v>125388</v>
      </c>
      <c r="E5" s="24" t="s">
        <v>18</v>
      </c>
      <c r="F5" s="25" t="s">
        <v>19</v>
      </c>
      <c r="G5" s="26"/>
      <c r="H5" s="27">
        <v>148271.46712276043</v>
      </c>
      <c r="I5" s="27">
        <v>0</v>
      </c>
      <c r="J5" s="27">
        <v>0</v>
      </c>
      <c r="K5" s="27">
        <v>136165</v>
      </c>
      <c r="L5" s="27">
        <v>0</v>
      </c>
      <c r="M5" s="28">
        <v>284436.46712276043</v>
      </c>
    </row>
    <row r="6" spans="1:13" x14ac:dyDescent="0.25">
      <c r="A6" s="587"/>
      <c r="B6" s="589"/>
      <c r="C6" s="591"/>
      <c r="D6" s="17">
        <v>125391</v>
      </c>
      <c r="E6" s="18" t="s">
        <v>20</v>
      </c>
      <c r="F6" s="19" t="s">
        <v>21</v>
      </c>
      <c r="G6" s="20"/>
      <c r="H6" s="21">
        <v>251288.43027476044</v>
      </c>
      <c r="I6" s="21">
        <v>3317.333333333333</v>
      </c>
      <c r="J6" s="21">
        <v>185000</v>
      </c>
      <c r="K6" s="21">
        <v>6000</v>
      </c>
      <c r="L6" s="21">
        <v>0</v>
      </c>
      <c r="M6" s="29">
        <v>445605.76360809378</v>
      </c>
    </row>
    <row r="7" spans="1:13" x14ac:dyDescent="0.25">
      <c r="A7" s="587"/>
      <c r="B7" s="589"/>
      <c r="C7" s="591"/>
      <c r="D7" s="6">
        <v>125394</v>
      </c>
      <c r="E7" s="24" t="s">
        <v>22</v>
      </c>
      <c r="F7" s="25" t="s">
        <v>23</v>
      </c>
      <c r="G7" s="26"/>
      <c r="H7" s="27">
        <v>218831.47245589746</v>
      </c>
      <c r="I7" s="27">
        <v>10578.666666666666</v>
      </c>
      <c r="J7" s="27">
        <v>425000</v>
      </c>
      <c r="K7" s="27">
        <v>0</v>
      </c>
      <c r="L7" s="27">
        <v>0</v>
      </c>
      <c r="M7" s="28">
        <v>654410.13912256411</v>
      </c>
    </row>
    <row r="8" spans="1:13" x14ac:dyDescent="0.25">
      <c r="A8" s="587"/>
      <c r="B8" s="589"/>
      <c r="C8" s="591"/>
      <c r="D8" s="17">
        <v>125398</v>
      </c>
      <c r="E8" s="18" t="s">
        <v>24</v>
      </c>
      <c r="F8" s="19" t="s">
        <v>25</v>
      </c>
      <c r="G8" s="20"/>
      <c r="H8" s="21">
        <v>70560</v>
      </c>
      <c r="I8" s="21">
        <v>37360</v>
      </c>
      <c r="J8" s="21">
        <v>0</v>
      </c>
      <c r="K8" s="21">
        <v>300</v>
      </c>
      <c r="L8" s="21">
        <v>0</v>
      </c>
      <c r="M8" s="29">
        <v>108220</v>
      </c>
    </row>
    <row r="9" spans="1:13" x14ac:dyDescent="0.25">
      <c r="A9" s="587"/>
      <c r="B9" s="589"/>
      <c r="C9" s="591"/>
      <c r="D9" s="6">
        <v>125401</v>
      </c>
      <c r="E9" s="24" t="s">
        <v>26</v>
      </c>
      <c r="F9" s="25" t="s">
        <v>27</v>
      </c>
      <c r="G9" s="26"/>
      <c r="H9" s="27">
        <v>169962.51237728194</v>
      </c>
      <c r="I9" s="27">
        <v>39228</v>
      </c>
      <c r="J9" s="27">
        <v>7000</v>
      </c>
      <c r="K9" s="27">
        <v>5000</v>
      </c>
      <c r="L9" s="27">
        <v>0</v>
      </c>
      <c r="M9" s="28">
        <v>221190.51237728194</v>
      </c>
    </row>
    <row r="10" spans="1:13" ht="30" x14ac:dyDescent="0.25">
      <c r="A10" s="587"/>
      <c r="B10" s="589"/>
      <c r="C10" s="591"/>
      <c r="D10" s="17">
        <v>125405</v>
      </c>
      <c r="E10" s="18" t="s">
        <v>28</v>
      </c>
      <c r="F10" s="19" t="s">
        <v>29</v>
      </c>
      <c r="G10" s="20"/>
      <c r="H10" s="21">
        <v>232552.58500798806</v>
      </c>
      <c r="I10" s="21">
        <v>31600</v>
      </c>
      <c r="J10" s="21">
        <v>0</v>
      </c>
      <c r="K10" s="21">
        <v>3000</v>
      </c>
      <c r="L10" s="21">
        <v>0</v>
      </c>
      <c r="M10" s="29">
        <v>267152.58500798803</v>
      </c>
    </row>
    <row r="11" spans="1:13" x14ac:dyDescent="0.25">
      <c r="A11" s="587"/>
      <c r="B11" s="589"/>
      <c r="C11" s="591"/>
      <c r="D11" s="6">
        <v>125408</v>
      </c>
      <c r="E11" s="24" t="s">
        <v>30</v>
      </c>
      <c r="F11" s="25" t="s">
        <v>31</v>
      </c>
      <c r="G11" s="26"/>
      <c r="H11" s="27">
        <v>207047.82734406411</v>
      </c>
      <c r="I11" s="27">
        <v>7887.9999999999982</v>
      </c>
      <c r="J11" s="27">
        <v>28000</v>
      </c>
      <c r="K11" s="27">
        <v>5200</v>
      </c>
      <c r="L11" s="27">
        <v>0</v>
      </c>
      <c r="M11" s="28">
        <v>248135.82734406411</v>
      </c>
    </row>
    <row r="12" spans="1:13" ht="30" x14ac:dyDescent="0.25">
      <c r="A12" s="587"/>
      <c r="B12" s="589"/>
      <c r="C12" s="591"/>
      <c r="D12" s="17">
        <v>125413</v>
      </c>
      <c r="E12" s="18" t="s">
        <v>32</v>
      </c>
      <c r="F12" s="19" t="s">
        <v>33</v>
      </c>
      <c r="G12" s="20"/>
      <c r="H12" s="21">
        <v>0</v>
      </c>
      <c r="I12" s="21">
        <v>0</v>
      </c>
      <c r="J12" s="21">
        <v>0</v>
      </c>
      <c r="K12" s="21">
        <v>0</v>
      </c>
      <c r="L12" s="21">
        <v>0</v>
      </c>
      <c r="M12" s="29">
        <v>0</v>
      </c>
    </row>
    <row r="13" spans="1:13" ht="30" x14ac:dyDescent="0.25">
      <c r="A13" s="587"/>
      <c r="B13" s="589"/>
      <c r="C13" s="591"/>
      <c r="D13" s="6">
        <v>125418</v>
      </c>
      <c r="E13" s="24" t="s">
        <v>34</v>
      </c>
      <c r="F13" s="25" t="s">
        <v>35</v>
      </c>
      <c r="G13" s="26"/>
      <c r="H13" s="27">
        <v>0</v>
      </c>
      <c r="I13" s="27">
        <v>0</v>
      </c>
      <c r="J13" s="27">
        <v>0</v>
      </c>
      <c r="K13" s="27">
        <v>0</v>
      </c>
      <c r="L13" s="27">
        <v>0</v>
      </c>
      <c r="M13" s="28">
        <v>0</v>
      </c>
    </row>
    <row r="14" spans="1:13" ht="30" x14ac:dyDescent="0.25">
      <c r="A14" s="587"/>
      <c r="B14" s="589"/>
      <c r="C14" s="591"/>
      <c r="D14" s="17">
        <v>125421</v>
      </c>
      <c r="E14" s="18" t="s">
        <v>36</v>
      </c>
      <c r="F14" s="19" t="s">
        <v>37</v>
      </c>
      <c r="G14" s="20"/>
      <c r="H14" s="21">
        <v>0</v>
      </c>
      <c r="I14" s="21">
        <v>0</v>
      </c>
      <c r="J14" s="21">
        <v>0</v>
      </c>
      <c r="K14" s="21">
        <v>0</v>
      </c>
      <c r="L14" s="21">
        <v>0</v>
      </c>
      <c r="M14" s="29">
        <v>0</v>
      </c>
    </row>
    <row r="15" spans="1:13" x14ac:dyDescent="0.25">
      <c r="A15" s="587"/>
      <c r="B15" s="589"/>
      <c r="C15" s="591"/>
      <c r="D15" s="6">
        <v>125424</v>
      </c>
      <c r="E15" s="24" t="s">
        <v>38</v>
      </c>
      <c r="F15" s="25" t="s">
        <v>39</v>
      </c>
      <c r="G15" s="26"/>
      <c r="H15" s="27">
        <v>437305.57095165789</v>
      </c>
      <c r="I15" s="27">
        <v>52328</v>
      </c>
      <c r="J15" s="27">
        <v>84000</v>
      </c>
      <c r="K15" s="27">
        <v>26320</v>
      </c>
      <c r="L15" s="27">
        <v>0</v>
      </c>
      <c r="M15" s="28">
        <v>599953.57095165784</v>
      </c>
    </row>
    <row r="16" spans="1:13" x14ac:dyDescent="0.25">
      <c r="A16" s="587"/>
      <c r="B16" s="589"/>
      <c r="C16" s="591"/>
      <c r="D16" s="17">
        <v>125427</v>
      </c>
      <c r="E16" s="18" t="s">
        <v>40</v>
      </c>
      <c r="F16" s="19" t="s">
        <v>41</v>
      </c>
      <c r="G16" s="20"/>
      <c r="H16" s="21">
        <v>0</v>
      </c>
      <c r="I16" s="21">
        <v>0</v>
      </c>
      <c r="J16" s="21">
        <v>0</v>
      </c>
      <c r="K16" s="21">
        <v>0</v>
      </c>
      <c r="L16" s="21">
        <v>0</v>
      </c>
      <c r="M16" s="29">
        <v>0</v>
      </c>
    </row>
    <row r="17" spans="1:13" x14ac:dyDescent="0.25">
      <c r="A17" s="587"/>
      <c r="B17" s="589"/>
      <c r="C17" s="591"/>
      <c r="D17" s="6">
        <v>125432</v>
      </c>
      <c r="E17" s="24" t="s">
        <v>42</v>
      </c>
      <c r="F17" s="25" t="s">
        <v>43</v>
      </c>
      <c r="G17" s="26"/>
      <c r="H17" s="27">
        <v>365877.85029773175</v>
      </c>
      <c r="I17" s="27">
        <v>4670</v>
      </c>
      <c r="J17" s="27">
        <v>0</v>
      </c>
      <c r="K17" s="27">
        <v>0</v>
      </c>
      <c r="L17" s="27">
        <v>0</v>
      </c>
      <c r="M17" s="28">
        <v>370547.85029773175</v>
      </c>
    </row>
    <row r="18" spans="1:13" ht="30" x14ac:dyDescent="0.25">
      <c r="A18" s="587"/>
      <c r="B18" s="589"/>
      <c r="C18" s="591"/>
      <c r="D18" s="17">
        <v>125437</v>
      </c>
      <c r="E18" s="18" t="s">
        <v>44</v>
      </c>
      <c r="F18" s="19" t="s">
        <v>45</v>
      </c>
      <c r="G18" s="20"/>
      <c r="H18" s="21">
        <v>24255</v>
      </c>
      <c r="I18" s="21">
        <v>15362.666666666668</v>
      </c>
      <c r="J18" s="21">
        <v>0</v>
      </c>
      <c r="K18" s="21">
        <v>0</v>
      </c>
      <c r="L18" s="21">
        <v>0</v>
      </c>
      <c r="M18" s="29">
        <v>39617.666666666672</v>
      </c>
    </row>
    <row r="19" spans="1:13" x14ac:dyDescent="0.25">
      <c r="A19" s="587"/>
      <c r="B19" s="589"/>
      <c r="C19" s="591"/>
      <c r="D19" s="17">
        <v>125440</v>
      </c>
      <c r="E19" s="18" t="s">
        <v>46</v>
      </c>
      <c r="F19" s="19" t="s">
        <v>47</v>
      </c>
      <c r="G19" s="20"/>
      <c r="H19" s="21">
        <v>137445</v>
      </c>
      <c r="I19" s="21">
        <v>3950</v>
      </c>
      <c r="J19" s="21">
        <v>6000</v>
      </c>
      <c r="K19" s="21">
        <v>6000</v>
      </c>
      <c r="L19" s="21">
        <v>0</v>
      </c>
      <c r="M19" s="29">
        <v>153395</v>
      </c>
    </row>
    <row r="20" spans="1:13" x14ac:dyDescent="0.25">
      <c r="A20" s="587"/>
      <c r="B20" s="589"/>
      <c r="C20" s="591"/>
      <c r="D20" s="6">
        <v>125443</v>
      </c>
      <c r="E20" s="24" t="s">
        <v>48</v>
      </c>
      <c r="F20" s="25" t="s">
        <v>49</v>
      </c>
      <c r="G20" s="26"/>
      <c r="H20" s="27">
        <v>128595.23332062036</v>
      </c>
      <c r="I20" s="27">
        <v>0</v>
      </c>
      <c r="J20" s="27">
        <v>0</v>
      </c>
      <c r="K20" s="27">
        <v>0</v>
      </c>
      <c r="L20" s="27">
        <v>0</v>
      </c>
      <c r="M20" s="28">
        <v>128595.23332062036</v>
      </c>
    </row>
    <row r="21" spans="1:13" x14ac:dyDescent="0.25">
      <c r="A21" s="587"/>
      <c r="B21" s="589"/>
      <c r="C21" s="30" t="str">
        <f>+C4&amp;" Total"</f>
        <v>1.1.1 Raising Stakeholder Awareness of ICANN Worldwide Total</v>
      </c>
      <c r="D21" s="31"/>
      <c r="E21" s="32"/>
      <c r="F21" s="33"/>
      <c r="G21" s="34">
        <v>14.6</v>
      </c>
      <c r="H21" s="35">
        <v>2391992.9491527625</v>
      </c>
      <c r="I21" s="35">
        <v>206282.66666666666</v>
      </c>
      <c r="J21" s="35">
        <v>800000</v>
      </c>
      <c r="K21" s="35">
        <v>187985</v>
      </c>
      <c r="L21" s="35">
        <v>0</v>
      </c>
      <c r="M21" s="36">
        <v>3586260.615819429</v>
      </c>
    </row>
    <row r="22" spans="1:13" ht="60" x14ac:dyDescent="0.25">
      <c r="A22" s="587"/>
      <c r="B22" s="589"/>
      <c r="C22" s="507" t="s">
        <v>50</v>
      </c>
      <c r="D22" s="6">
        <v>124659</v>
      </c>
      <c r="E22" s="24" t="s">
        <v>51</v>
      </c>
      <c r="F22" s="25" t="s">
        <v>52</v>
      </c>
      <c r="G22" s="26"/>
      <c r="H22" s="37">
        <v>926251.41616385174</v>
      </c>
      <c r="I22" s="37">
        <v>128023.66666666666</v>
      </c>
      <c r="J22" s="37">
        <v>0</v>
      </c>
      <c r="K22" s="37">
        <v>97600</v>
      </c>
      <c r="L22" s="37">
        <v>0</v>
      </c>
      <c r="M22" s="38">
        <v>1151875.0828305185</v>
      </c>
    </row>
    <row r="23" spans="1:13" x14ac:dyDescent="0.25">
      <c r="A23" s="587"/>
      <c r="B23" s="589"/>
      <c r="C23" s="30" t="str">
        <f>+C22&amp;" Total"</f>
        <v>1.1.2 Engagement Planning Total</v>
      </c>
      <c r="D23" s="31"/>
      <c r="E23" s="32"/>
      <c r="F23" s="33"/>
      <c r="G23" s="34">
        <v>4.5</v>
      </c>
      <c r="H23" s="35">
        <v>926251.41616385174</v>
      </c>
      <c r="I23" s="35">
        <v>128023.66666666666</v>
      </c>
      <c r="J23" s="35">
        <v>0</v>
      </c>
      <c r="K23" s="35">
        <v>97600</v>
      </c>
      <c r="L23" s="35">
        <v>0</v>
      </c>
      <c r="M23" s="36">
        <v>1151875.0828305185</v>
      </c>
    </row>
    <row r="24" spans="1:13" ht="30" x14ac:dyDescent="0.25">
      <c r="A24" s="587"/>
      <c r="B24" s="589"/>
      <c r="C24" s="592" t="s">
        <v>53</v>
      </c>
      <c r="D24" s="6">
        <v>124216</v>
      </c>
      <c r="E24" s="24" t="s">
        <v>54</v>
      </c>
      <c r="F24" s="25" t="s">
        <v>55</v>
      </c>
      <c r="G24" s="26"/>
      <c r="H24" s="27">
        <v>754677.04899157013</v>
      </c>
      <c r="I24" s="27">
        <v>0</v>
      </c>
      <c r="J24" s="27">
        <v>2844000</v>
      </c>
      <c r="K24" s="27">
        <v>0</v>
      </c>
      <c r="L24" s="27">
        <v>0</v>
      </c>
      <c r="M24" s="28">
        <v>3598677.0489915702</v>
      </c>
    </row>
    <row r="25" spans="1:13" ht="75" x14ac:dyDescent="0.25">
      <c r="A25" s="587"/>
      <c r="B25" s="589"/>
      <c r="C25" s="592"/>
      <c r="D25" s="17">
        <v>124260</v>
      </c>
      <c r="E25" s="18" t="s">
        <v>56</v>
      </c>
      <c r="F25" s="19" t="s">
        <v>57</v>
      </c>
      <c r="G25" s="20"/>
      <c r="H25" s="21">
        <v>0</v>
      </c>
      <c r="I25" s="21">
        <v>0</v>
      </c>
      <c r="J25" s="21">
        <v>0</v>
      </c>
      <c r="K25" s="21">
        <v>26400</v>
      </c>
      <c r="L25" s="21">
        <v>0</v>
      </c>
      <c r="M25" s="29">
        <v>26400</v>
      </c>
    </row>
    <row r="26" spans="1:13" ht="75" x14ac:dyDescent="0.25">
      <c r="A26" s="587"/>
      <c r="B26" s="589"/>
      <c r="C26" s="592"/>
      <c r="D26" s="6">
        <v>124261</v>
      </c>
      <c r="E26" s="24" t="s">
        <v>58</v>
      </c>
      <c r="F26" s="25" t="s">
        <v>59</v>
      </c>
      <c r="G26" s="26"/>
      <c r="H26" s="27">
        <v>0</v>
      </c>
      <c r="I26" s="27">
        <v>0</v>
      </c>
      <c r="J26" s="27">
        <v>0</v>
      </c>
      <c r="K26" s="27">
        <v>0</v>
      </c>
      <c r="L26" s="27">
        <v>0</v>
      </c>
      <c r="M26" s="28">
        <v>0</v>
      </c>
    </row>
    <row r="27" spans="1:13" ht="120" x14ac:dyDescent="0.25">
      <c r="A27" s="587"/>
      <c r="B27" s="589"/>
      <c r="C27" s="592"/>
      <c r="D27" s="17">
        <v>124262</v>
      </c>
      <c r="E27" s="18" t="s">
        <v>60</v>
      </c>
      <c r="F27" s="19" t="s">
        <v>61</v>
      </c>
      <c r="G27" s="20"/>
      <c r="H27" s="21">
        <v>0</v>
      </c>
      <c r="I27" s="21">
        <v>61040</v>
      </c>
      <c r="J27" s="21">
        <v>0</v>
      </c>
      <c r="K27" s="21">
        <v>0</v>
      </c>
      <c r="L27" s="21">
        <v>0</v>
      </c>
      <c r="M27" s="29">
        <v>61040</v>
      </c>
    </row>
    <row r="28" spans="1:13" ht="90" x14ac:dyDescent="0.25">
      <c r="A28" s="587"/>
      <c r="B28" s="589"/>
      <c r="C28" s="592"/>
      <c r="D28" s="6">
        <v>124263</v>
      </c>
      <c r="E28" s="24" t="s">
        <v>62</v>
      </c>
      <c r="F28" s="25" t="s">
        <v>63</v>
      </c>
      <c r="G28" s="26"/>
      <c r="H28" s="27">
        <v>0</v>
      </c>
      <c r="I28" s="27">
        <v>0</v>
      </c>
      <c r="J28" s="27">
        <v>530000</v>
      </c>
      <c r="K28" s="27">
        <v>45000</v>
      </c>
      <c r="L28" s="27">
        <v>0</v>
      </c>
      <c r="M28" s="28">
        <v>575000</v>
      </c>
    </row>
    <row r="29" spans="1:13" ht="30" x14ac:dyDescent="0.25">
      <c r="A29" s="587"/>
      <c r="B29" s="589"/>
      <c r="C29" s="592"/>
      <c r="D29" s="17">
        <v>124264</v>
      </c>
      <c r="E29" s="18" t="s">
        <v>64</v>
      </c>
      <c r="F29" s="19" t="s">
        <v>65</v>
      </c>
      <c r="G29" s="20"/>
      <c r="H29" s="21">
        <v>0</v>
      </c>
      <c r="I29" s="21">
        <v>0</v>
      </c>
      <c r="J29" s="21">
        <v>300000</v>
      </c>
      <c r="K29" s="21">
        <v>0</v>
      </c>
      <c r="L29" s="21">
        <v>0</v>
      </c>
      <c r="M29" s="29">
        <v>300000</v>
      </c>
    </row>
    <row r="30" spans="1:13" x14ac:dyDescent="0.25">
      <c r="A30" s="587"/>
      <c r="B30" s="589"/>
      <c r="C30" s="30" t="str">
        <f>+C24&amp;" Total"</f>
        <v>1.1.3 Language Services Total</v>
      </c>
      <c r="D30" s="31"/>
      <c r="E30" s="32"/>
      <c r="F30" s="33"/>
      <c r="G30" s="34">
        <v>7</v>
      </c>
      <c r="H30" s="39">
        <v>754677.04899157013</v>
      </c>
      <c r="I30" s="39">
        <v>61040</v>
      </c>
      <c r="J30" s="39">
        <v>3674000</v>
      </c>
      <c r="K30" s="39">
        <v>71400</v>
      </c>
      <c r="L30" s="39">
        <v>0</v>
      </c>
      <c r="M30" s="39">
        <v>4561117.0489915702</v>
      </c>
    </row>
    <row r="31" spans="1:13" ht="15.75" thickBot="1" x14ac:dyDescent="0.3">
      <c r="A31" s="587"/>
      <c r="B31" s="40" t="s">
        <v>66</v>
      </c>
      <c r="C31" s="41"/>
      <c r="D31" s="42"/>
      <c r="E31" s="43"/>
      <c r="F31" s="44"/>
      <c r="G31" s="45">
        <v>26.1</v>
      </c>
      <c r="H31" s="46">
        <v>4072921.4143081848</v>
      </c>
      <c r="I31" s="46">
        <v>395346.33333333331</v>
      </c>
      <c r="J31" s="46">
        <v>4474000</v>
      </c>
      <c r="K31" s="46">
        <v>356985</v>
      </c>
      <c r="L31" s="46">
        <v>0</v>
      </c>
      <c r="M31" s="47">
        <v>9299252.7476415187</v>
      </c>
    </row>
    <row r="32" spans="1:13" x14ac:dyDescent="0.25">
      <c r="A32" s="587"/>
      <c r="B32" s="588" t="s">
        <v>67</v>
      </c>
      <c r="C32" s="593" t="s">
        <v>68</v>
      </c>
      <c r="D32" s="17">
        <v>124668</v>
      </c>
      <c r="E32" s="18" t="s">
        <v>69</v>
      </c>
      <c r="F32" s="19" t="s">
        <v>70</v>
      </c>
      <c r="G32" s="20"/>
      <c r="H32" s="21">
        <v>785357.55378948885</v>
      </c>
      <c r="I32" s="21">
        <v>252850.99999999997</v>
      </c>
      <c r="J32" s="21">
        <v>28272</v>
      </c>
      <c r="K32" s="21">
        <v>198439.96000000002</v>
      </c>
      <c r="L32" s="21">
        <v>0</v>
      </c>
      <c r="M32" s="29">
        <v>1264920.5137894889</v>
      </c>
    </row>
    <row r="33" spans="1:13" x14ac:dyDescent="0.25">
      <c r="A33" s="587"/>
      <c r="B33" s="589"/>
      <c r="C33" s="592"/>
      <c r="D33" s="48">
        <v>124873</v>
      </c>
      <c r="E33" s="49" t="s">
        <v>71</v>
      </c>
      <c r="F33" s="50" t="s">
        <v>72</v>
      </c>
      <c r="G33" s="51"/>
      <c r="H33" s="52">
        <v>478252.152</v>
      </c>
      <c r="I33" s="52">
        <v>116198</v>
      </c>
      <c r="J33" s="52">
        <v>0</v>
      </c>
      <c r="K33" s="52">
        <v>80000</v>
      </c>
      <c r="L33" s="52">
        <v>0</v>
      </c>
      <c r="M33" s="53">
        <v>674450.152</v>
      </c>
    </row>
    <row r="34" spans="1:13" x14ac:dyDescent="0.25">
      <c r="A34" s="587"/>
      <c r="B34" s="589"/>
      <c r="C34" s="592"/>
      <c r="D34" s="17">
        <v>124933</v>
      </c>
      <c r="E34" s="18" t="s">
        <v>73</v>
      </c>
      <c r="F34" s="19" t="s">
        <v>74</v>
      </c>
      <c r="G34" s="20"/>
      <c r="H34" s="21">
        <v>849820.07069724728</v>
      </c>
      <c r="I34" s="21">
        <v>117251.66666666666</v>
      </c>
      <c r="J34" s="21">
        <v>46000</v>
      </c>
      <c r="K34" s="21">
        <v>0</v>
      </c>
      <c r="L34" s="21">
        <v>0</v>
      </c>
      <c r="M34" s="29">
        <v>1013071.7373639139</v>
      </c>
    </row>
    <row r="35" spans="1:13" x14ac:dyDescent="0.25">
      <c r="A35" s="587"/>
      <c r="B35" s="589"/>
      <c r="C35" s="592"/>
      <c r="D35" s="48">
        <v>124934</v>
      </c>
      <c r="E35" s="49" t="s">
        <v>75</v>
      </c>
      <c r="F35" s="50" t="s">
        <v>76</v>
      </c>
      <c r="G35" s="51"/>
      <c r="H35" s="52">
        <v>210733.87781250002</v>
      </c>
      <c r="I35" s="52">
        <v>106506.66666666667</v>
      </c>
      <c r="J35" s="52">
        <v>0</v>
      </c>
      <c r="K35" s="52">
        <v>25000</v>
      </c>
      <c r="L35" s="52">
        <v>0</v>
      </c>
      <c r="M35" s="53">
        <v>342240.54447916668</v>
      </c>
    </row>
    <row r="36" spans="1:13" x14ac:dyDescent="0.25">
      <c r="A36" s="587"/>
      <c r="B36" s="589"/>
      <c r="C36" s="592"/>
      <c r="D36" s="17">
        <v>124937</v>
      </c>
      <c r="E36" s="18" t="s">
        <v>77</v>
      </c>
      <c r="F36" s="19" t="s">
        <v>78</v>
      </c>
      <c r="G36" s="20"/>
      <c r="H36" s="21">
        <v>349457.18400000001</v>
      </c>
      <c r="I36" s="21">
        <v>58012</v>
      </c>
      <c r="J36" s="21">
        <v>40000</v>
      </c>
      <c r="K36" s="21">
        <v>140000</v>
      </c>
      <c r="L36" s="21">
        <v>0</v>
      </c>
      <c r="M36" s="29">
        <v>587469.18400000001</v>
      </c>
    </row>
    <row r="37" spans="1:13" x14ac:dyDescent="0.25">
      <c r="A37" s="587"/>
      <c r="B37" s="589"/>
      <c r="C37" s="592"/>
      <c r="D37" s="48">
        <v>124938</v>
      </c>
      <c r="E37" s="49" t="s">
        <v>79</v>
      </c>
      <c r="F37" s="50" t="s">
        <v>80</v>
      </c>
      <c r="G37" s="51"/>
      <c r="H37" s="52">
        <v>559471.93320946826</v>
      </c>
      <c r="I37" s="52">
        <v>109208.33333333333</v>
      </c>
      <c r="J37" s="52">
        <v>0</v>
      </c>
      <c r="K37" s="52">
        <v>0</v>
      </c>
      <c r="L37" s="52">
        <v>0</v>
      </c>
      <c r="M37" s="53">
        <v>668680.26654280163</v>
      </c>
    </row>
    <row r="38" spans="1:13" x14ac:dyDescent="0.25">
      <c r="A38" s="587"/>
      <c r="B38" s="589"/>
      <c r="C38" s="592"/>
      <c r="D38" s="17">
        <v>124940</v>
      </c>
      <c r="E38" s="18" t="s">
        <v>81</v>
      </c>
      <c r="F38" s="19" t="s">
        <v>82</v>
      </c>
      <c r="G38" s="20"/>
      <c r="H38" s="21">
        <v>299499.14072153997</v>
      </c>
      <c r="I38" s="21">
        <v>39303.333333333328</v>
      </c>
      <c r="J38" s="21">
        <v>6000</v>
      </c>
      <c r="K38" s="21">
        <v>18000</v>
      </c>
      <c r="L38" s="21">
        <v>0</v>
      </c>
      <c r="M38" s="29">
        <v>362802.47405487328</v>
      </c>
    </row>
    <row r="39" spans="1:13" x14ac:dyDescent="0.25">
      <c r="A39" s="587"/>
      <c r="B39" s="589"/>
      <c r="C39" s="592"/>
      <c r="D39" s="48">
        <v>124941</v>
      </c>
      <c r="E39" s="49" t="s">
        <v>83</v>
      </c>
      <c r="F39" s="50" t="s">
        <v>84</v>
      </c>
      <c r="G39" s="51"/>
      <c r="H39" s="52">
        <v>178654.08955908541</v>
      </c>
      <c r="I39" s="52">
        <v>57295</v>
      </c>
      <c r="J39" s="52">
        <v>36500</v>
      </c>
      <c r="K39" s="52">
        <v>0</v>
      </c>
      <c r="L39" s="52">
        <v>0</v>
      </c>
      <c r="M39" s="53">
        <v>272449.08955908543</v>
      </c>
    </row>
    <row r="40" spans="1:13" x14ac:dyDescent="0.25">
      <c r="A40" s="587"/>
      <c r="B40" s="589"/>
      <c r="C40" s="592"/>
      <c r="D40" s="17">
        <v>124945</v>
      </c>
      <c r="E40" s="18" t="s">
        <v>85</v>
      </c>
      <c r="F40" s="19" t="s">
        <v>86</v>
      </c>
      <c r="G40" s="20"/>
      <c r="H40" s="21">
        <v>311682.08235632256</v>
      </c>
      <c r="I40" s="21">
        <v>0</v>
      </c>
      <c r="J40" s="21">
        <v>0</v>
      </c>
      <c r="K40" s="21">
        <v>0</v>
      </c>
      <c r="L40" s="21">
        <v>0</v>
      </c>
      <c r="M40" s="29">
        <v>311682.08235632256</v>
      </c>
    </row>
    <row r="41" spans="1:13" x14ac:dyDescent="0.25">
      <c r="A41" s="587"/>
      <c r="B41" s="589"/>
      <c r="C41" s="592"/>
      <c r="D41" s="48">
        <v>124946</v>
      </c>
      <c r="E41" s="49" t="s">
        <v>87</v>
      </c>
      <c r="F41" s="50" t="s">
        <v>88</v>
      </c>
      <c r="G41" s="51"/>
      <c r="H41" s="52">
        <v>445652.82968053001</v>
      </c>
      <c r="I41" s="52">
        <v>57867.333333333328</v>
      </c>
      <c r="J41" s="52">
        <v>0</v>
      </c>
      <c r="K41" s="52">
        <v>190000</v>
      </c>
      <c r="L41" s="52">
        <v>0</v>
      </c>
      <c r="M41" s="53">
        <v>693520.16301386338</v>
      </c>
    </row>
    <row r="42" spans="1:13" x14ac:dyDescent="0.25">
      <c r="A42" s="587"/>
      <c r="B42" s="589"/>
      <c r="C42" s="592"/>
      <c r="D42" s="17">
        <v>124948</v>
      </c>
      <c r="E42" s="18" t="s">
        <v>89</v>
      </c>
      <c r="F42" s="19" t="s">
        <v>90</v>
      </c>
      <c r="G42" s="20"/>
      <c r="H42" s="21">
        <v>388879.58330621466</v>
      </c>
      <c r="I42" s="21">
        <v>0</v>
      </c>
      <c r="J42" s="21">
        <v>30000</v>
      </c>
      <c r="K42" s="21">
        <v>0</v>
      </c>
      <c r="L42" s="21">
        <v>0</v>
      </c>
      <c r="M42" s="29">
        <v>418879.58330621466</v>
      </c>
    </row>
    <row r="43" spans="1:13" x14ac:dyDescent="0.25">
      <c r="A43" s="587"/>
      <c r="B43" s="589"/>
      <c r="C43" s="592"/>
      <c r="D43" s="48">
        <v>124949</v>
      </c>
      <c r="E43" s="49" t="s">
        <v>91</v>
      </c>
      <c r="F43" s="50" t="s">
        <v>92</v>
      </c>
      <c r="G43" s="51"/>
      <c r="H43" s="52">
        <v>258960.46291403996</v>
      </c>
      <c r="I43" s="52">
        <v>110368</v>
      </c>
      <c r="J43" s="52">
        <v>55000</v>
      </c>
      <c r="K43" s="52">
        <v>10000</v>
      </c>
      <c r="L43" s="52">
        <v>0</v>
      </c>
      <c r="M43" s="53">
        <v>434328.46291403996</v>
      </c>
    </row>
    <row r="44" spans="1:13" x14ac:dyDescent="0.25">
      <c r="A44" s="587"/>
      <c r="B44" s="589"/>
      <c r="C44" s="592"/>
      <c r="D44" s="17">
        <v>124950</v>
      </c>
      <c r="E44" s="18" t="s">
        <v>93</v>
      </c>
      <c r="F44" s="19" t="s">
        <v>94</v>
      </c>
      <c r="G44" s="20"/>
      <c r="H44" s="21">
        <v>47250</v>
      </c>
      <c r="I44" s="21">
        <v>39500</v>
      </c>
      <c r="J44" s="21">
        <v>0</v>
      </c>
      <c r="K44" s="21">
        <v>0</v>
      </c>
      <c r="L44" s="21">
        <v>0</v>
      </c>
      <c r="M44" s="29">
        <v>86750</v>
      </c>
    </row>
    <row r="45" spans="1:13" x14ac:dyDescent="0.25">
      <c r="A45" s="587"/>
      <c r="B45" s="589"/>
      <c r="C45" s="592"/>
      <c r="D45" s="48">
        <v>124951</v>
      </c>
      <c r="E45" s="49" t="s">
        <v>95</v>
      </c>
      <c r="F45" s="50" t="s">
        <v>96</v>
      </c>
      <c r="G45" s="51"/>
      <c r="H45" s="52">
        <v>59551.363186361807</v>
      </c>
      <c r="I45" s="52">
        <v>18280</v>
      </c>
      <c r="J45" s="52">
        <v>20000</v>
      </c>
      <c r="K45" s="52">
        <v>0</v>
      </c>
      <c r="L45" s="52">
        <v>0</v>
      </c>
      <c r="M45" s="53">
        <v>97831.363186361807</v>
      </c>
    </row>
    <row r="46" spans="1:13" x14ac:dyDescent="0.25">
      <c r="A46" s="587"/>
      <c r="B46" s="589"/>
      <c r="C46" s="592"/>
      <c r="D46" s="17">
        <v>124952</v>
      </c>
      <c r="E46" s="18" t="s">
        <v>97</v>
      </c>
      <c r="F46" s="19" t="s">
        <v>98</v>
      </c>
      <c r="G46" s="20"/>
      <c r="H46" s="21">
        <v>226607.89199999993</v>
      </c>
      <c r="I46" s="21">
        <v>0</v>
      </c>
      <c r="J46" s="21">
        <v>20000</v>
      </c>
      <c r="K46" s="21">
        <v>110000</v>
      </c>
      <c r="L46" s="21">
        <v>0</v>
      </c>
      <c r="M46" s="29">
        <v>356607.89199999993</v>
      </c>
    </row>
    <row r="47" spans="1:13" x14ac:dyDescent="0.25">
      <c r="A47" s="587"/>
      <c r="B47" s="589"/>
      <c r="C47" s="592"/>
      <c r="D47" s="48">
        <v>124954</v>
      </c>
      <c r="E47" s="49" t="s">
        <v>99</v>
      </c>
      <c r="F47" s="50" t="s">
        <v>100</v>
      </c>
      <c r="G47" s="51"/>
      <c r="H47" s="52">
        <v>54494.625937499994</v>
      </c>
      <c r="I47" s="52">
        <v>0</v>
      </c>
      <c r="J47" s="52">
        <v>0</v>
      </c>
      <c r="K47" s="52">
        <v>0</v>
      </c>
      <c r="L47" s="52">
        <v>0</v>
      </c>
      <c r="M47" s="53">
        <v>54494.625937499994</v>
      </c>
    </row>
    <row r="48" spans="1:13" x14ac:dyDescent="0.25">
      <c r="A48" s="587"/>
      <c r="B48" s="589"/>
      <c r="C48" s="592"/>
      <c r="D48" s="17">
        <v>125242</v>
      </c>
      <c r="E48" s="18" t="s">
        <v>101</v>
      </c>
      <c r="F48" s="19" t="s">
        <v>102</v>
      </c>
      <c r="G48" s="20"/>
      <c r="H48" s="21">
        <v>56805.84</v>
      </c>
      <c r="I48" s="21">
        <v>21000</v>
      </c>
      <c r="J48" s="21">
        <v>85000</v>
      </c>
      <c r="K48" s="21">
        <v>0</v>
      </c>
      <c r="L48" s="21">
        <v>0</v>
      </c>
      <c r="M48" s="29">
        <v>162805.84</v>
      </c>
    </row>
    <row r="49" spans="1:13" ht="30" x14ac:dyDescent="0.25">
      <c r="A49" s="587"/>
      <c r="B49" s="589"/>
      <c r="C49" s="592"/>
      <c r="D49" s="48">
        <v>128307</v>
      </c>
      <c r="E49" s="49" t="s">
        <v>103</v>
      </c>
      <c r="F49" s="50" t="s">
        <v>104</v>
      </c>
      <c r="G49" s="51"/>
      <c r="H49" s="52">
        <v>0</v>
      </c>
      <c r="I49" s="52">
        <v>152148</v>
      </c>
      <c r="J49" s="52">
        <v>400000</v>
      </c>
      <c r="K49" s="52">
        <v>0</v>
      </c>
      <c r="L49" s="52">
        <v>0</v>
      </c>
      <c r="M49" s="53">
        <v>552148</v>
      </c>
    </row>
    <row r="50" spans="1:13" x14ac:dyDescent="0.25">
      <c r="A50" s="587"/>
      <c r="B50" s="589"/>
      <c r="C50" s="30" t="str">
        <f>+C32&amp;" Total"</f>
        <v>1.2.1 Engage Stakeholders Regionally Total</v>
      </c>
      <c r="D50" s="31"/>
      <c r="E50" s="32"/>
      <c r="F50" s="33"/>
      <c r="G50" s="34">
        <v>30.5</v>
      </c>
      <c r="H50" s="39">
        <v>5561130.6811702987</v>
      </c>
      <c r="I50" s="39">
        <v>1255789.3333333335</v>
      </c>
      <c r="J50" s="39">
        <v>766772</v>
      </c>
      <c r="K50" s="39">
        <v>771439.96</v>
      </c>
      <c r="L50" s="39">
        <v>0</v>
      </c>
      <c r="M50" s="54">
        <v>8355131.9745036326</v>
      </c>
    </row>
    <row r="51" spans="1:13" x14ac:dyDescent="0.25">
      <c r="A51" s="587"/>
      <c r="B51" s="589"/>
      <c r="C51" s="592" t="s">
        <v>105</v>
      </c>
      <c r="D51" s="6">
        <v>111814</v>
      </c>
      <c r="E51" s="24" t="s">
        <v>106</v>
      </c>
      <c r="F51" s="25" t="s">
        <v>107</v>
      </c>
      <c r="G51" s="26"/>
      <c r="H51" s="27">
        <v>172642.31305164381</v>
      </c>
      <c r="I51" s="27">
        <v>0</v>
      </c>
      <c r="J51" s="27">
        <v>0</v>
      </c>
      <c r="K51" s="27">
        <v>0</v>
      </c>
      <c r="L51" s="27">
        <v>0</v>
      </c>
      <c r="M51" s="28">
        <v>172642.31305164381</v>
      </c>
    </row>
    <row r="52" spans="1:13" x14ac:dyDescent="0.25">
      <c r="A52" s="587"/>
      <c r="B52" s="589"/>
      <c r="C52" s="592"/>
      <c r="D52" s="17">
        <v>124306</v>
      </c>
      <c r="E52" s="18" t="s">
        <v>108</v>
      </c>
      <c r="F52" s="18" t="s">
        <v>109</v>
      </c>
      <c r="G52" s="20"/>
      <c r="H52" s="21">
        <v>417375</v>
      </c>
      <c r="I52" s="21">
        <v>108467</v>
      </c>
      <c r="J52" s="21">
        <v>33000</v>
      </c>
      <c r="K52" s="21">
        <v>65800</v>
      </c>
      <c r="L52" s="21">
        <v>0</v>
      </c>
      <c r="M52" s="29">
        <v>624642</v>
      </c>
    </row>
    <row r="53" spans="1:13" ht="30" x14ac:dyDescent="0.25">
      <c r="A53" s="587"/>
      <c r="B53" s="589"/>
      <c r="C53" s="592"/>
      <c r="D53" s="6">
        <v>124307</v>
      </c>
      <c r="E53" s="24" t="s">
        <v>110</v>
      </c>
      <c r="F53" s="24" t="s">
        <v>111</v>
      </c>
      <c r="G53" s="26"/>
      <c r="H53" s="27">
        <v>420061.49345471006</v>
      </c>
      <c r="I53" s="27">
        <v>0</v>
      </c>
      <c r="J53" s="27">
        <v>63300</v>
      </c>
      <c r="K53" s="27">
        <v>0</v>
      </c>
      <c r="L53" s="27">
        <v>0</v>
      </c>
      <c r="M53" s="28">
        <v>483361.49345471006</v>
      </c>
    </row>
    <row r="54" spans="1:13" ht="30" x14ac:dyDescent="0.25">
      <c r="A54" s="587"/>
      <c r="B54" s="589"/>
      <c r="C54" s="592"/>
      <c r="D54" s="17">
        <v>124308</v>
      </c>
      <c r="E54" s="18" t="s">
        <v>112</v>
      </c>
      <c r="F54" s="18" t="s">
        <v>113</v>
      </c>
      <c r="G54" s="20"/>
      <c r="H54" s="21">
        <v>271127.63837499998</v>
      </c>
      <c r="I54" s="21">
        <v>0</v>
      </c>
      <c r="J54" s="21">
        <v>127000</v>
      </c>
      <c r="K54" s="21">
        <v>0</v>
      </c>
      <c r="L54" s="21">
        <v>0</v>
      </c>
      <c r="M54" s="29">
        <v>398127.63837499998</v>
      </c>
    </row>
    <row r="55" spans="1:13" x14ac:dyDescent="0.25">
      <c r="A55" s="587"/>
      <c r="B55" s="589"/>
      <c r="C55" s="30" t="str">
        <f>+C51&amp;" Total"</f>
        <v>1.2.2 Broadcast and Engage with Global Stakeholders Total</v>
      </c>
      <c r="D55" s="31"/>
      <c r="E55" s="32"/>
      <c r="F55" s="33"/>
      <c r="G55" s="34">
        <v>5.75</v>
      </c>
      <c r="H55" s="39">
        <v>1281206.444881354</v>
      </c>
      <c r="I55" s="39">
        <v>108467</v>
      </c>
      <c r="J55" s="39">
        <v>223300</v>
      </c>
      <c r="K55" s="39">
        <v>65800</v>
      </c>
      <c r="L55" s="39">
        <v>0</v>
      </c>
      <c r="M55" s="54">
        <v>1678773.444881354</v>
      </c>
    </row>
    <row r="56" spans="1:13" ht="15.75" thickBot="1" x14ac:dyDescent="0.3">
      <c r="A56" s="587"/>
      <c r="B56" s="40" t="str">
        <f>+B32&amp;" Total"</f>
        <v>1.2 Bring ICANN to the world by creating a balanced and proactive approach to regional engagement with stakeholders Total</v>
      </c>
      <c r="C56" s="41"/>
      <c r="D56" s="42"/>
      <c r="E56" s="43"/>
      <c r="F56" s="44"/>
      <c r="G56" s="45">
        <v>36.25</v>
      </c>
      <c r="H56" s="46">
        <v>6842337.1260516532</v>
      </c>
      <c r="I56" s="46">
        <v>1364256.3333333335</v>
      </c>
      <c r="J56" s="46">
        <v>990072</v>
      </c>
      <c r="K56" s="46">
        <v>837239.96</v>
      </c>
      <c r="L56" s="46">
        <v>0</v>
      </c>
      <c r="M56" s="47">
        <v>10033905.419384986</v>
      </c>
    </row>
    <row r="57" spans="1:13" ht="30" x14ac:dyDescent="0.25">
      <c r="A57" s="587"/>
      <c r="B57" s="588" t="s">
        <v>114</v>
      </c>
      <c r="C57" s="593" t="s">
        <v>115</v>
      </c>
      <c r="D57" s="6">
        <v>10957</v>
      </c>
      <c r="E57" s="24" t="s">
        <v>116</v>
      </c>
      <c r="F57" s="25" t="s">
        <v>117</v>
      </c>
      <c r="G57" s="55"/>
      <c r="H57" s="56">
        <v>0</v>
      </c>
      <c r="I57" s="56">
        <v>0</v>
      </c>
      <c r="J57" s="56">
        <v>0</v>
      </c>
      <c r="K57" s="56">
        <v>0</v>
      </c>
      <c r="L57" s="56">
        <v>0</v>
      </c>
      <c r="M57" s="57">
        <v>0</v>
      </c>
    </row>
    <row r="58" spans="1:13" ht="120" x14ac:dyDescent="0.25">
      <c r="A58" s="587"/>
      <c r="B58" s="589"/>
      <c r="C58" s="592"/>
      <c r="D58" s="17">
        <v>10966</v>
      </c>
      <c r="E58" s="18" t="s">
        <v>118</v>
      </c>
      <c r="F58" s="19" t="s">
        <v>119</v>
      </c>
      <c r="G58" s="20"/>
      <c r="H58" s="21">
        <v>0</v>
      </c>
      <c r="I58" s="21">
        <v>0</v>
      </c>
      <c r="J58" s="21">
        <v>0</v>
      </c>
      <c r="K58" s="21">
        <v>0</v>
      </c>
      <c r="L58" s="21">
        <v>0</v>
      </c>
      <c r="M58" s="29">
        <v>0</v>
      </c>
    </row>
    <row r="59" spans="1:13" x14ac:dyDescent="0.25">
      <c r="A59" s="587"/>
      <c r="B59" s="589"/>
      <c r="C59" s="592"/>
      <c r="D59" s="6">
        <v>19908</v>
      </c>
      <c r="E59" s="24" t="s">
        <v>120</v>
      </c>
      <c r="F59" s="25" t="s">
        <v>121</v>
      </c>
      <c r="G59" s="26"/>
      <c r="H59" s="27">
        <v>0</v>
      </c>
      <c r="I59" s="27">
        <v>0</v>
      </c>
      <c r="J59" s="27">
        <v>0</v>
      </c>
      <c r="K59" s="27">
        <v>0</v>
      </c>
      <c r="L59" s="27">
        <v>0</v>
      </c>
      <c r="M59" s="28">
        <v>0</v>
      </c>
    </row>
    <row r="60" spans="1:13" ht="105" x14ac:dyDescent="0.25">
      <c r="A60" s="587"/>
      <c r="B60" s="589"/>
      <c r="C60" s="592"/>
      <c r="D60" s="17">
        <v>19955</v>
      </c>
      <c r="E60" s="18" t="s">
        <v>122</v>
      </c>
      <c r="F60" s="19" t="s">
        <v>123</v>
      </c>
      <c r="G60" s="20"/>
      <c r="H60" s="21">
        <v>0</v>
      </c>
      <c r="I60" s="21">
        <v>0</v>
      </c>
      <c r="J60" s="21">
        <v>0</v>
      </c>
      <c r="K60" s="21">
        <v>0</v>
      </c>
      <c r="L60" s="21">
        <v>0</v>
      </c>
      <c r="M60" s="29">
        <v>0</v>
      </c>
    </row>
    <row r="61" spans="1:13" ht="75" x14ac:dyDescent="0.25">
      <c r="A61" s="587"/>
      <c r="B61" s="589"/>
      <c r="C61" s="592"/>
      <c r="D61" s="6">
        <v>19957</v>
      </c>
      <c r="E61" s="24" t="s">
        <v>124</v>
      </c>
      <c r="F61" s="25" t="s">
        <v>125</v>
      </c>
      <c r="G61" s="26"/>
      <c r="H61" s="27">
        <v>0</v>
      </c>
      <c r="I61" s="27">
        <v>0</v>
      </c>
      <c r="J61" s="27">
        <v>0</v>
      </c>
      <c r="K61" s="27">
        <v>0</v>
      </c>
      <c r="L61" s="27">
        <v>0</v>
      </c>
      <c r="M61" s="28">
        <v>0</v>
      </c>
    </row>
    <row r="62" spans="1:13" ht="210" x14ac:dyDescent="0.25">
      <c r="A62" s="587"/>
      <c r="B62" s="589"/>
      <c r="C62" s="592"/>
      <c r="D62" s="17">
        <v>19958</v>
      </c>
      <c r="E62" s="18" t="s">
        <v>126</v>
      </c>
      <c r="F62" s="19" t="s">
        <v>127</v>
      </c>
      <c r="G62" s="20"/>
      <c r="H62" s="21">
        <v>0</v>
      </c>
      <c r="I62" s="21">
        <v>0</v>
      </c>
      <c r="J62" s="21">
        <v>0</v>
      </c>
      <c r="K62" s="21">
        <v>0</v>
      </c>
      <c r="L62" s="21">
        <v>0</v>
      </c>
      <c r="M62" s="29">
        <v>0</v>
      </c>
    </row>
    <row r="63" spans="1:13" ht="225" x14ac:dyDescent="0.25">
      <c r="A63" s="587"/>
      <c r="B63" s="589"/>
      <c r="C63" s="592"/>
      <c r="D63" s="6">
        <v>19961</v>
      </c>
      <c r="E63" s="24" t="s">
        <v>128</v>
      </c>
      <c r="F63" s="25" t="s">
        <v>129</v>
      </c>
      <c r="G63" s="26"/>
      <c r="H63" s="27">
        <v>0</v>
      </c>
      <c r="I63" s="27">
        <v>0</v>
      </c>
      <c r="J63" s="27">
        <v>0</v>
      </c>
      <c r="K63" s="27">
        <v>0</v>
      </c>
      <c r="L63" s="27">
        <v>0</v>
      </c>
      <c r="M63" s="28">
        <v>0</v>
      </c>
    </row>
    <row r="64" spans="1:13" ht="150" x14ac:dyDescent="0.25">
      <c r="A64" s="587"/>
      <c r="B64" s="589"/>
      <c r="C64" s="592"/>
      <c r="D64" s="17">
        <v>20184</v>
      </c>
      <c r="E64" s="18" t="s">
        <v>130</v>
      </c>
      <c r="F64" s="19" t="s">
        <v>131</v>
      </c>
      <c r="G64" s="20"/>
      <c r="H64" s="21">
        <v>0</v>
      </c>
      <c r="I64" s="21">
        <v>0</v>
      </c>
      <c r="J64" s="21">
        <v>0</v>
      </c>
      <c r="K64" s="21">
        <v>0</v>
      </c>
      <c r="L64" s="21">
        <v>0</v>
      </c>
      <c r="M64" s="29">
        <v>0</v>
      </c>
    </row>
    <row r="65" spans="1:13" ht="75" x14ac:dyDescent="0.25">
      <c r="A65" s="587"/>
      <c r="B65" s="589"/>
      <c r="C65" s="592"/>
      <c r="D65" s="6">
        <v>25916</v>
      </c>
      <c r="E65" s="24" t="s">
        <v>132</v>
      </c>
      <c r="F65" s="25" t="s">
        <v>133</v>
      </c>
      <c r="G65" s="26"/>
      <c r="H65" s="27">
        <v>0</v>
      </c>
      <c r="I65" s="27">
        <v>0</v>
      </c>
      <c r="J65" s="27">
        <v>0</v>
      </c>
      <c r="K65" s="27">
        <v>0</v>
      </c>
      <c r="L65" s="27">
        <v>0</v>
      </c>
      <c r="M65" s="28">
        <v>0</v>
      </c>
    </row>
    <row r="66" spans="1:13" ht="90" x14ac:dyDescent="0.25">
      <c r="A66" s="587"/>
      <c r="B66" s="589"/>
      <c r="C66" s="592"/>
      <c r="D66" s="17">
        <v>27652</v>
      </c>
      <c r="E66" s="18" t="s">
        <v>134</v>
      </c>
      <c r="F66" s="19" t="s">
        <v>135</v>
      </c>
      <c r="G66" s="20"/>
      <c r="H66" s="21">
        <v>0</v>
      </c>
      <c r="I66" s="21">
        <v>0</v>
      </c>
      <c r="J66" s="21">
        <v>0</v>
      </c>
      <c r="K66" s="21">
        <v>0</v>
      </c>
      <c r="L66" s="21">
        <v>0</v>
      </c>
      <c r="M66" s="29">
        <v>0</v>
      </c>
    </row>
    <row r="67" spans="1:13" ht="30" x14ac:dyDescent="0.25">
      <c r="A67" s="587"/>
      <c r="B67" s="589"/>
      <c r="C67" s="592"/>
      <c r="D67" s="6">
        <v>30250</v>
      </c>
      <c r="E67" s="24" t="s">
        <v>136</v>
      </c>
      <c r="F67" s="25" t="s">
        <v>137</v>
      </c>
      <c r="G67" s="26"/>
      <c r="H67" s="27">
        <v>0</v>
      </c>
      <c r="I67" s="27">
        <v>0</v>
      </c>
      <c r="J67" s="27">
        <v>0</v>
      </c>
      <c r="K67" s="27">
        <v>0</v>
      </c>
      <c r="L67" s="27">
        <v>0</v>
      </c>
      <c r="M67" s="28">
        <v>0</v>
      </c>
    </row>
    <row r="68" spans="1:13" ht="90" x14ac:dyDescent="0.25">
      <c r="A68" s="587"/>
      <c r="B68" s="589"/>
      <c r="C68" s="592"/>
      <c r="D68" s="17">
        <v>31423</v>
      </c>
      <c r="E68" s="18" t="s">
        <v>138</v>
      </c>
      <c r="F68" s="19" t="s">
        <v>139</v>
      </c>
      <c r="G68" s="20"/>
      <c r="H68" s="21">
        <v>0</v>
      </c>
      <c r="I68" s="21">
        <v>0</v>
      </c>
      <c r="J68" s="21">
        <v>0</v>
      </c>
      <c r="K68" s="21">
        <v>0</v>
      </c>
      <c r="L68" s="21">
        <v>0</v>
      </c>
      <c r="M68" s="29">
        <v>0</v>
      </c>
    </row>
    <row r="69" spans="1:13" x14ac:dyDescent="0.25">
      <c r="A69" s="587"/>
      <c r="B69" s="589"/>
      <c r="C69" s="592"/>
      <c r="D69" s="6">
        <v>31438</v>
      </c>
      <c r="E69" s="24" t="s">
        <v>140</v>
      </c>
      <c r="F69" s="25" t="s">
        <v>141</v>
      </c>
      <c r="G69" s="26"/>
      <c r="H69" s="27">
        <v>0</v>
      </c>
      <c r="I69" s="27">
        <v>0</v>
      </c>
      <c r="J69" s="27">
        <v>36000</v>
      </c>
      <c r="K69" s="27">
        <v>0</v>
      </c>
      <c r="L69" s="27">
        <v>0</v>
      </c>
      <c r="M69" s="28">
        <v>36000</v>
      </c>
    </row>
    <row r="70" spans="1:13" ht="75" x14ac:dyDescent="0.25">
      <c r="A70" s="587"/>
      <c r="B70" s="589"/>
      <c r="C70" s="592"/>
      <c r="D70" s="17">
        <v>31559</v>
      </c>
      <c r="E70" s="18" t="s">
        <v>142</v>
      </c>
      <c r="F70" s="19" t="s">
        <v>143</v>
      </c>
      <c r="G70" s="20"/>
      <c r="H70" s="21">
        <v>0</v>
      </c>
      <c r="I70" s="21">
        <v>0</v>
      </c>
      <c r="J70" s="21">
        <v>0</v>
      </c>
      <c r="K70" s="21">
        <v>0</v>
      </c>
      <c r="L70" s="21">
        <v>0</v>
      </c>
      <c r="M70" s="29">
        <v>0</v>
      </c>
    </row>
    <row r="71" spans="1:13" x14ac:dyDescent="0.25">
      <c r="A71" s="587"/>
      <c r="B71" s="589"/>
      <c r="C71" s="592"/>
      <c r="D71" s="6">
        <v>31573</v>
      </c>
      <c r="E71" s="24" t="s">
        <v>144</v>
      </c>
      <c r="F71" s="25" t="s">
        <v>145</v>
      </c>
      <c r="G71" s="26"/>
      <c r="H71" s="27">
        <v>0</v>
      </c>
      <c r="I71" s="27">
        <v>0</v>
      </c>
      <c r="J71" s="27">
        <v>0</v>
      </c>
      <c r="K71" s="27">
        <v>0</v>
      </c>
      <c r="L71" s="27">
        <v>0</v>
      </c>
      <c r="M71" s="28">
        <v>0</v>
      </c>
    </row>
    <row r="72" spans="1:13" ht="45" x14ac:dyDescent="0.25">
      <c r="A72" s="587"/>
      <c r="B72" s="589"/>
      <c r="C72" s="592"/>
      <c r="D72" s="17">
        <v>124340</v>
      </c>
      <c r="E72" s="18" t="s">
        <v>146</v>
      </c>
      <c r="F72" s="19" t="s">
        <v>147</v>
      </c>
      <c r="G72" s="20"/>
      <c r="H72" s="21">
        <v>0</v>
      </c>
      <c r="I72" s="21">
        <v>0</v>
      </c>
      <c r="J72" s="21">
        <v>0</v>
      </c>
      <c r="K72" s="21">
        <v>0</v>
      </c>
      <c r="L72" s="21">
        <v>0</v>
      </c>
      <c r="M72" s="29">
        <v>0</v>
      </c>
    </row>
    <row r="73" spans="1:13" ht="45" x14ac:dyDescent="0.25">
      <c r="A73" s="587"/>
      <c r="B73" s="589"/>
      <c r="C73" s="592"/>
      <c r="D73" s="6">
        <v>124342</v>
      </c>
      <c r="E73" s="24" t="s">
        <v>148</v>
      </c>
      <c r="F73" s="25" t="s">
        <v>149</v>
      </c>
      <c r="G73" s="26"/>
      <c r="H73" s="27">
        <v>289845.01129915699</v>
      </c>
      <c r="I73" s="27">
        <v>15969.666666666668</v>
      </c>
      <c r="J73" s="27">
        <v>0</v>
      </c>
      <c r="K73" s="27">
        <v>0</v>
      </c>
      <c r="L73" s="27">
        <v>0</v>
      </c>
      <c r="M73" s="28">
        <v>305814.67796582368</v>
      </c>
    </row>
    <row r="74" spans="1:13" ht="30" x14ac:dyDescent="0.25">
      <c r="A74" s="587"/>
      <c r="B74" s="589"/>
      <c r="C74" s="592"/>
      <c r="D74" s="17">
        <v>124402</v>
      </c>
      <c r="E74" s="18" t="s">
        <v>150</v>
      </c>
      <c r="F74" s="19" t="s">
        <v>151</v>
      </c>
      <c r="G74" s="20"/>
      <c r="H74" s="21">
        <v>1122569.1032800514</v>
      </c>
      <c r="I74" s="21">
        <v>2792.333333333333</v>
      </c>
      <c r="J74" s="21">
        <v>85204</v>
      </c>
      <c r="K74" s="21">
        <v>0</v>
      </c>
      <c r="L74" s="21">
        <v>0</v>
      </c>
      <c r="M74" s="29">
        <v>1210565.4366133846</v>
      </c>
    </row>
    <row r="75" spans="1:13" x14ac:dyDescent="0.25">
      <c r="A75" s="587"/>
      <c r="B75" s="589"/>
      <c r="C75" s="592"/>
      <c r="D75" s="6">
        <v>124426</v>
      </c>
      <c r="E75" s="24" t="s">
        <v>152</v>
      </c>
      <c r="F75" s="25" t="s">
        <v>153</v>
      </c>
      <c r="G75" s="26"/>
      <c r="H75" s="27">
        <v>603227.73648109799</v>
      </c>
      <c r="I75" s="27">
        <v>1492</v>
      </c>
      <c r="J75" s="27">
        <v>0</v>
      </c>
      <c r="K75" s="27">
        <v>0</v>
      </c>
      <c r="L75" s="27">
        <v>0</v>
      </c>
      <c r="M75" s="28">
        <v>604719.73648109799</v>
      </c>
    </row>
    <row r="76" spans="1:13" ht="60" x14ac:dyDescent="0.25">
      <c r="A76" s="587"/>
      <c r="B76" s="589"/>
      <c r="C76" s="592"/>
      <c r="D76" s="17">
        <v>124483</v>
      </c>
      <c r="E76" s="18" t="s">
        <v>154</v>
      </c>
      <c r="F76" s="19" t="s">
        <v>155</v>
      </c>
      <c r="G76" s="20"/>
      <c r="H76" s="21">
        <v>960195.70279865758</v>
      </c>
      <c r="I76" s="21">
        <v>123996.33333333333</v>
      </c>
      <c r="J76" s="21">
        <v>0</v>
      </c>
      <c r="K76" s="21">
        <v>0</v>
      </c>
      <c r="L76" s="21">
        <v>0</v>
      </c>
      <c r="M76" s="29">
        <v>1084192.0361319908</v>
      </c>
    </row>
    <row r="77" spans="1:13" ht="45" x14ac:dyDescent="0.25">
      <c r="A77" s="587"/>
      <c r="B77" s="589"/>
      <c r="C77" s="592"/>
      <c r="D77" s="6">
        <v>124511</v>
      </c>
      <c r="E77" s="24" t="s">
        <v>156</v>
      </c>
      <c r="F77" s="25" t="s">
        <v>157</v>
      </c>
      <c r="G77" s="26"/>
      <c r="H77" s="27">
        <v>0</v>
      </c>
      <c r="I77" s="27">
        <v>0</v>
      </c>
      <c r="J77" s="27">
        <v>0</v>
      </c>
      <c r="K77" s="27">
        <v>0</v>
      </c>
      <c r="L77" s="27">
        <v>0</v>
      </c>
      <c r="M77" s="28">
        <v>0</v>
      </c>
    </row>
    <row r="78" spans="1:13" ht="45" x14ac:dyDescent="0.25">
      <c r="A78" s="587"/>
      <c r="B78" s="589"/>
      <c r="C78" s="592"/>
      <c r="D78" s="17">
        <v>124535</v>
      </c>
      <c r="E78" s="18" t="s">
        <v>158</v>
      </c>
      <c r="F78" s="19" t="s">
        <v>159</v>
      </c>
      <c r="G78" s="20"/>
      <c r="H78" s="21">
        <v>0</v>
      </c>
      <c r="I78" s="21">
        <v>0</v>
      </c>
      <c r="J78" s="21">
        <v>0</v>
      </c>
      <c r="K78" s="21">
        <v>0</v>
      </c>
      <c r="L78" s="21">
        <v>0</v>
      </c>
      <c r="M78" s="29">
        <v>0</v>
      </c>
    </row>
    <row r="79" spans="1:13" x14ac:dyDescent="0.25">
      <c r="A79" s="587"/>
      <c r="B79" s="589"/>
      <c r="C79" s="592"/>
      <c r="D79" s="6">
        <v>124617</v>
      </c>
      <c r="E79" s="24" t="s">
        <v>160</v>
      </c>
      <c r="F79" s="25" t="s">
        <v>161</v>
      </c>
      <c r="G79" s="26"/>
      <c r="H79" s="27">
        <v>0</v>
      </c>
      <c r="I79" s="27">
        <v>0</v>
      </c>
      <c r="J79" s="27">
        <v>0</v>
      </c>
      <c r="K79" s="27">
        <v>0</v>
      </c>
      <c r="L79" s="27">
        <v>0</v>
      </c>
      <c r="M79" s="28">
        <v>0</v>
      </c>
    </row>
    <row r="80" spans="1:13" x14ac:dyDescent="0.25">
      <c r="A80" s="587"/>
      <c r="B80" s="589"/>
      <c r="C80" s="592"/>
      <c r="D80" s="17">
        <v>124638</v>
      </c>
      <c r="E80" s="18" t="s">
        <v>162</v>
      </c>
      <c r="F80" s="19" t="s">
        <v>163</v>
      </c>
      <c r="G80" s="20"/>
      <c r="H80" s="21">
        <v>38450.170931672488</v>
      </c>
      <c r="I80" s="21">
        <v>3450</v>
      </c>
      <c r="J80" s="21">
        <v>0</v>
      </c>
      <c r="K80" s="21">
        <v>0</v>
      </c>
      <c r="L80" s="21">
        <v>0</v>
      </c>
      <c r="M80" s="29">
        <v>41900.170931672488</v>
      </c>
    </row>
    <row r="81" spans="1:13" ht="30" x14ac:dyDescent="0.25">
      <c r="A81" s="587"/>
      <c r="B81" s="589"/>
      <c r="C81" s="592"/>
      <c r="D81" s="6">
        <v>124662</v>
      </c>
      <c r="E81" s="24" t="s">
        <v>164</v>
      </c>
      <c r="F81" s="25" t="s">
        <v>165</v>
      </c>
      <c r="G81" s="26"/>
      <c r="H81" s="27">
        <v>0</v>
      </c>
      <c r="I81" s="27">
        <v>0</v>
      </c>
      <c r="J81" s="27">
        <v>0</v>
      </c>
      <c r="K81" s="27">
        <v>0</v>
      </c>
      <c r="L81" s="27">
        <v>0</v>
      </c>
      <c r="M81" s="28">
        <v>0</v>
      </c>
    </row>
    <row r="82" spans="1:13" x14ac:dyDescent="0.25">
      <c r="A82" s="587"/>
      <c r="B82" s="589"/>
      <c r="C82" s="592"/>
      <c r="D82" s="17">
        <v>124667</v>
      </c>
      <c r="E82" s="18" t="s">
        <v>166</v>
      </c>
      <c r="F82" s="19" t="s">
        <v>167</v>
      </c>
      <c r="G82" s="20"/>
      <c r="H82" s="21">
        <v>0</v>
      </c>
      <c r="I82" s="21">
        <v>0</v>
      </c>
      <c r="J82" s="21">
        <v>0</v>
      </c>
      <c r="K82" s="21">
        <v>0</v>
      </c>
      <c r="L82" s="21">
        <v>0</v>
      </c>
      <c r="M82" s="29">
        <v>0</v>
      </c>
    </row>
    <row r="83" spans="1:13" ht="30" x14ac:dyDescent="0.25">
      <c r="A83" s="587"/>
      <c r="B83" s="589"/>
      <c r="C83" s="592"/>
      <c r="D83" s="6">
        <v>124685</v>
      </c>
      <c r="E83" s="24" t="s">
        <v>168</v>
      </c>
      <c r="F83" s="25" t="s">
        <v>169</v>
      </c>
      <c r="G83" s="26"/>
      <c r="H83" s="27">
        <v>0</v>
      </c>
      <c r="I83" s="27">
        <v>0</v>
      </c>
      <c r="J83" s="27">
        <v>0</v>
      </c>
      <c r="K83" s="27">
        <v>0</v>
      </c>
      <c r="L83" s="27">
        <v>0</v>
      </c>
      <c r="M83" s="28">
        <v>0</v>
      </c>
    </row>
    <row r="84" spans="1:13" x14ac:dyDescent="0.25">
      <c r="A84" s="587"/>
      <c r="B84" s="589"/>
      <c r="C84" s="592"/>
      <c r="D84" s="17">
        <v>124688</v>
      </c>
      <c r="E84" s="18" t="s">
        <v>170</v>
      </c>
      <c r="F84" s="19" t="s">
        <v>171</v>
      </c>
      <c r="G84" s="20"/>
      <c r="H84" s="21">
        <v>0</v>
      </c>
      <c r="I84" s="21">
        <v>10844</v>
      </c>
      <c r="J84" s="21">
        <v>0</v>
      </c>
      <c r="K84" s="21">
        <v>0</v>
      </c>
      <c r="L84" s="21">
        <v>0</v>
      </c>
      <c r="M84" s="29">
        <v>10844</v>
      </c>
    </row>
    <row r="85" spans="1:13" ht="45" x14ac:dyDescent="0.25">
      <c r="A85" s="587"/>
      <c r="B85" s="589"/>
      <c r="C85" s="592"/>
      <c r="D85" s="6">
        <v>124859</v>
      </c>
      <c r="E85" s="24" t="s">
        <v>146</v>
      </c>
      <c r="F85" s="25" t="s">
        <v>172</v>
      </c>
      <c r="G85" s="26"/>
      <c r="H85" s="27">
        <v>1083393.5032820201</v>
      </c>
      <c r="I85" s="27">
        <v>146322</v>
      </c>
      <c r="J85" s="27">
        <v>604276</v>
      </c>
      <c r="K85" s="27">
        <v>88321.66</v>
      </c>
      <c r="L85" s="27">
        <v>0</v>
      </c>
      <c r="M85" s="28">
        <v>1922313.16328202</v>
      </c>
    </row>
    <row r="86" spans="1:13" x14ac:dyDescent="0.25">
      <c r="A86" s="587"/>
      <c r="B86" s="589"/>
      <c r="C86" s="592"/>
      <c r="D86" s="17">
        <v>124914</v>
      </c>
      <c r="E86" s="18" t="s">
        <v>173</v>
      </c>
      <c r="F86" s="19" t="s">
        <v>174</v>
      </c>
      <c r="G86" s="20"/>
      <c r="H86" s="21">
        <v>0</v>
      </c>
      <c r="I86" s="21">
        <v>0</v>
      </c>
      <c r="J86" s="21">
        <v>0</v>
      </c>
      <c r="K86" s="21">
        <v>0</v>
      </c>
      <c r="L86" s="21">
        <v>0</v>
      </c>
      <c r="M86" s="29">
        <v>0</v>
      </c>
    </row>
    <row r="87" spans="1:13" ht="30" x14ac:dyDescent="0.25">
      <c r="A87" s="587"/>
      <c r="B87" s="589"/>
      <c r="C87" s="592"/>
      <c r="D87" s="6">
        <v>124923</v>
      </c>
      <c r="E87" s="24" t="s">
        <v>175</v>
      </c>
      <c r="F87" s="25" t="s">
        <v>176</v>
      </c>
      <c r="G87" s="26"/>
      <c r="H87" s="27">
        <v>0</v>
      </c>
      <c r="I87" s="27">
        <v>0</v>
      </c>
      <c r="J87" s="27">
        <v>0</v>
      </c>
      <c r="K87" s="27">
        <v>0</v>
      </c>
      <c r="L87" s="27">
        <v>0</v>
      </c>
      <c r="M87" s="28">
        <v>0</v>
      </c>
    </row>
    <row r="88" spans="1:13" x14ac:dyDescent="0.25">
      <c r="A88" s="587"/>
      <c r="B88" s="589"/>
      <c r="C88" s="592"/>
      <c r="D88" s="17">
        <v>124924</v>
      </c>
      <c r="E88" s="18" t="s">
        <v>177</v>
      </c>
      <c r="F88" s="19" t="s">
        <v>178</v>
      </c>
      <c r="G88" s="20"/>
      <c r="H88" s="21">
        <v>0</v>
      </c>
      <c r="I88" s="21">
        <v>0</v>
      </c>
      <c r="J88" s="21">
        <v>0</v>
      </c>
      <c r="K88" s="21">
        <v>0</v>
      </c>
      <c r="L88" s="21">
        <v>0</v>
      </c>
      <c r="M88" s="29">
        <v>0</v>
      </c>
    </row>
    <row r="89" spans="1:13" x14ac:dyDescent="0.25">
      <c r="A89" s="587"/>
      <c r="B89" s="589"/>
      <c r="C89" s="592"/>
      <c r="D89" s="6">
        <v>124925</v>
      </c>
      <c r="E89" s="24" t="s">
        <v>179</v>
      </c>
      <c r="F89" s="25" t="s">
        <v>178</v>
      </c>
      <c r="G89" s="26"/>
      <c r="H89" s="27">
        <v>0</v>
      </c>
      <c r="I89" s="27">
        <v>0</v>
      </c>
      <c r="J89" s="27">
        <v>0</v>
      </c>
      <c r="K89" s="27">
        <v>0</v>
      </c>
      <c r="L89" s="27">
        <v>0</v>
      </c>
      <c r="M89" s="28">
        <v>0</v>
      </c>
    </row>
    <row r="90" spans="1:13" x14ac:dyDescent="0.25">
      <c r="A90" s="587"/>
      <c r="B90" s="589"/>
      <c r="C90" s="592"/>
      <c r="D90" s="17">
        <v>124926</v>
      </c>
      <c r="E90" s="18" t="s">
        <v>180</v>
      </c>
      <c r="F90" s="19" t="s">
        <v>178</v>
      </c>
      <c r="G90" s="20"/>
      <c r="H90" s="21">
        <v>0</v>
      </c>
      <c r="I90" s="21">
        <v>0</v>
      </c>
      <c r="J90" s="21">
        <v>0</v>
      </c>
      <c r="K90" s="21">
        <v>0</v>
      </c>
      <c r="L90" s="21">
        <v>0</v>
      </c>
      <c r="M90" s="29">
        <v>0</v>
      </c>
    </row>
    <row r="91" spans="1:13" x14ac:dyDescent="0.25">
      <c r="A91" s="587"/>
      <c r="B91" s="589"/>
      <c r="C91" s="592"/>
      <c r="D91" s="6">
        <v>124927</v>
      </c>
      <c r="E91" s="24" t="s">
        <v>181</v>
      </c>
      <c r="F91" s="25" t="s">
        <v>178</v>
      </c>
      <c r="G91" s="26"/>
      <c r="H91" s="27">
        <v>0</v>
      </c>
      <c r="I91" s="27">
        <v>0</v>
      </c>
      <c r="J91" s="27">
        <v>0</v>
      </c>
      <c r="K91" s="27">
        <v>0</v>
      </c>
      <c r="L91" s="27">
        <v>0</v>
      </c>
      <c r="M91" s="28">
        <v>0</v>
      </c>
    </row>
    <row r="92" spans="1:13" ht="30" x14ac:dyDescent="0.25">
      <c r="A92" s="587"/>
      <c r="B92" s="589"/>
      <c r="C92" s="592"/>
      <c r="D92" s="17">
        <v>124928</v>
      </c>
      <c r="E92" s="18" t="s">
        <v>182</v>
      </c>
      <c r="F92" s="19" t="s">
        <v>183</v>
      </c>
      <c r="G92" s="20"/>
      <c r="H92" s="21">
        <v>0</v>
      </c>
      <c r="I92" s="21">
        <v>0</v>
      </c>
      <c r="J92" s="21">
        <v>0</v>
      </c>
      <c r="K92" s="21">
        <v>0</v>
      </c>
      <c r="L92" s="21">
        <v>0</v>
      </c>
      <c r="M92" s="29">
        <v>0</v>
      </c>
    </row>
    <row r="93" spans="1:13" x14ac:dyDescent="0.25">
      <c r="A93" s="587"/>
      <c r="B93" s="589"/>
      <c r="C93" s="592"/>
      <c r="D93" s="6">
        <v>125133</v>
      </c>
      <c r="E93" s="24" t="s">
        <v>184</v>
      </c>
      <c r="F93" s="25" t="s">
        <v>185</v>
      </c>
      <c r="G93" s="26"/>
      <c r="H93" s="27">
        <v>357966.16900600918</v>
      </c>
      <c r="I93" s="27">
        <v>4845.3333333333339</v>
      </c>
      <c r="J93" s="27">
        <v>101000</v>
      </c>
      <c r="K93" s="27">
        <v>0</v>
      </c>
      <c r="L93" s="27">
        <v>0</v>
      </c>
      <c r="M93" s="28">
        <v>463811.50233934249</v>
      </c>
    </row>
    <row r="94" spans="1:13" x14ac:dyDescent="0.25">
      <c r="A94" s="587"/>
      <c r="B94" s="589"/>
      <c r="C94" s="592"/>
      <c r="D94" s="17">
        <v>125134</v>
      </c>
      <c r="E94" s="18" t="s">
        <v>186</v>
      </c>
      <c r="F94" s="19" t="s">
        <v>121</v>
      </c>
      <c r="G94" s="20"/>
      <c r="H94" s="21">
        <v>0</v>
      </c>
      <c r="I94" s="21">
        <v>0</v>
      </c>
      <c r="J94" s="21">
        <v>0</v>
      </c>
      <c r="K94" s="21">
        <v>0</v>
      </c>
      <c r="L94" s="21">
        <v>0</v>
      </c>
      <c r="M94" s="29">
        <v>0</v>
      </c>
    </row>
    <row r="95" spans="1:13" ht="45" x14ac:dyDescent="0.25">
      <c r="A95" s="587"/>
      <c r="B95" s="589"/>
      <c r="C95" s="592"/>
      <c r="D95" s="6">
        <v>125357</v>
      </c>
      <c r="E95" s="24" t="s">
        <v>187</v>
      </c>
      <c r="F95" s="25" t="s">
        <v>188</v>
      </c>
      <c r="G95" s="26"/>
      <c r="H95" s="27">
        <v>0</v>
      </c>
      <c r="I95" s="27">
        <v>0</v>
      </c>
      <c r="J95" s="27">
        <v>0</v>
      </c>
      <c r="K95" s="27">
        <v>0</v>
      </c>
      <c r="L95" s="27">
        <v>0</v>
      </c>
      <c r="M95" s="28">
        <v>0</v>
      </c>
    </row>
    <row r="96" spans="1:13" ht="60" x14ac:dyDescent="0.25">
      <c r="A96" s="587"/>
      <c r="B96" s="589"/>
      <c r="C96" s="592"/>
      <c r="D96" s="17">
        <v>125361</v>
      </c>
      <c r="E96" s="18" t="s">
        <v>189</v>
      </c>
      <c r="F96" s="19" t="s">
        <v>190</v>
      </c>
      <c r="G96" s="20"/>
      <c r="H96" s="21">
        <v>0</v>
      </c>
      <c r="I96" s="21">
        <v>0</v>
      </c>
      <c r="J96" s="21">
        <v>0</v>
      </c>
      <c r="K96" s="21">
        <v>0</v>
      </c>
      <c r="L96" s="21">
        <v>0</v>
      </c>
      <c r="M96" s="29">
        <v>0</v>
      </c>
    </row>
    <row r="97" spans="1:13" x14ac:dyDescent="0.25">
      <c r="A97" s="587"/>
      <c r="B97" s="589"/>
      <c r="C97" s="592"/>
      <c r="D97" s="6">
        <v>126070</v>
      </c>
      <c r="E97" s="24" t="s">
        <v>191</v>
      </c>
      <c r="F97" s="25" t="s">
        <v>192</v>
      </c>
      <c r="G97" s="26"/>
      <c r="H97" s="27">
        <v>0</v>
      </c>
      <c r="I97" s="27">
        <v>0</v>
      </c>
      <c r="J97" s="27">
        <v>0</v>
      </c>
      <c r="K97" s="27">
        <v>0</v>
      </c>
      <c r="L97" s="27">
        <v>0</v>
      </c>
      <c r="M97" s="28">
        <v>0</v>
      </c>
    </row>
    <row r="98" spans="1:13" x14ac:dyDescent="0.25">
      <c r="A98" s="587"/>
      <c r="B98" s="589"/>
      <c r="C98" s="592"/>
      <c r="D98" s="17">
        <v>128869</v>
      </c>
      <c r="E98" s="18" t="s">
        <v>193</v>
      </c>
      <c r="F98" s="19" t="s">
        <v>193</v>
      </c>
      <c r="G98" s="20"/>
      <c r="H98" s="21">
        <v>0</v>
      </c>
      <c r="I98" s="21">
        <v>600000</v>
      </c>
      <c r="J98" s="21">
        <v>0</v>
      </c>
      <c r="K98" s="21">
        <v>0</v>
      </c>
      <c r="L98" s="21">
        <v>0</v>
      </c>
      <c r="M98" s="29">
        <v>600000</v>
      </c>
    </row>
    <row r="99" spans="1:13" x14ac:dyDescent="0.25">
      <c r="A99" s="587"/>
      <c r="B99" s="589"/>
      <c r="C99" s="30" t="str">
        <f>+C57&amp;" Total"</f>
        <v>1.3.1 Support Policy Development, Policy Related and Advisory Activities Total</v>
      </c>
      <c r="D99" s="31"/>
      <c r="E99" s="32"/>
      <c r="F99" s="33"/>
      <c r="G99" s="34">
        <v>25.950000000000003</v>
      </c>
      <c r="H99" s="35">
        <v>4455647.3970786659</v>
      </c>
      <c r="I99" s="35">
        <v>909711.66666666663</v>
      </c>
      <c r="J99" s="35">
        <v>826480</v>
      </c>
      <c r="K99" s="35">
        <v>88321.66</v>
      </c>
      <c r="L99" s="35">
        <v>0</v>
      </c>
      <c r="M99" s="36">
        <v>6280160.7237453321</v>
      </c>
    </row>
    <row r="100" spans="1:13" ht="60" x14ac:dyDescent="0.25">
      <c r="A100" s="587"/>
      <c r="B100" s="589"/>
      <c r="C100" s="592" t="s">
        <v>194</v>
      </c>
      <c r="D100" s="6">
        <v>20187</v>
      </c>
      <c r="E100" s="24" t="s">
        <v>195</v>
      </c>
      <c r="F100" s="25" t="s">
        <v>196</v>
      </c>
      <c r="G100" s="26"/>
      <c r="H100" s="27">
        <v>0</v>
      </c>
      <c r="I100" s="27">
        <v>0</v>
      </c>
      <c r="J100" s="27">
        <v>0</v>
      </c>
      <c r="K100" s="27">
        <v>0</v>
      </c>
      <c r="L100" s="27">
        <v>0</v>
      </c>
      <c r="M100" s="28">
        <v>0</v>
      </c>
    </row>
    <row r="101" spans="1:13" x14ac:dyDescent="0.25">
      <c r="A101" s="587"/>
      <c r="B101" s="589"/>
      <c r="C101" s="592"/>
      <c r="D101" s="17">
        <v>124181</v>
      </c>
      <c r="E101" s="18" t="s">
        <v>197</v>
      </c>
      <c r="F101" s="19" t="s">
        <v>198</v>
      </c>
      <c r="G101" s="20"/>
      <c r="H101" s="21">
        <v>71082.578556805005</v>
      </c>
      <c r="I101" s="21">
        <v>1067387.3603397582</v>
      </c>
      <c r="J101" s="21">
        <v>0</v>
      </c>
      <c r="K101" s="21">
        <v>0</v>
      </c>
      <c r="L101" s="21">
        <v>0</v>
      </c>
      <c r="M101" s="29">
        <v>1138469.9388965631</v>
      </c>
    </row>
    <row r="102" spans="1:13" x14ac:dyDescent="0.25">
      <c r="A102" s="587"/>
      <c r="B102" s="589"/>
      <c r="C102" s="592"/>
      <c r="D102" s="6">
        <v>124182</v>
      </c>
      <c r="E102" s="24" t="s">
        <v>199</v>
      </c>
      <c r="F102" s="25" t="s">
        <v>200</v>
      </c>
      <c r="G102" s="26"/>
      <c r="H102" s="27">
        <v>71082.578556805005</v>
      </c>
      <c r="I102" s="27">
        <v>881991.11401502776</v>
      </c>
      <c r="J102" s="27">
        <v>0</v>
      </c>
      <c r="K102" s="27">
        <v>0</v>
      </c>
      <c r="L102" s="27">
        <v>0</v>
      </c>
      <c r="M102" s="28">
        <v>953073.6925718328</v>
      </c>
    </row>
    <row r="103" spans="1:13" x14ac:dyDescent="0.25">
      <c r="A103" s="587"/>
      <c r="B103" s="589"/>
      <c r="C103" s="592"/>
      <c r="D103" s="17">
        <v>124183</v>
      </c>
      <c r="E103" s="18" t="s">
        <v>201</v>
      </c>
      <c r="F103" s="19" t="s">
        <v>202</v>
      </c>
      <c r="G103" s="20"/>
      <c r="H103" s="21">
        <v>71082.578556805005</v>
      </c>
      <c r="I103" s="21">
        <v>970637.53675269522</v>
      </c>
      <c r="J103" s="21">
        <v>0</v>
      </c>
      <c r="K103" s="21">
        <v>0</v>
      </c>
      <c r="L103" s="21">
        <v>0</v>
      </c>
      <c r="M103" s="29">
        <v>1041720.1153095003</v>
      </c>
    </row>
    <row r="104" spans="1:13" ht="30" x14ac:dyDescent="0.25">
      <c r="A104" s="587"/>
      <c r="B104" s="589"/>
      <c r="C104" s="592"/>
      <c r="D104" s="6">
        <v>124594</v>
      </c>
      <c r="E104" s="24" t="s">
        <v>203</v>
      </c>
      <c r="F104" s="25" t="s">
        <v>204</v>
      </c>
      <c r="G104" s="26"/>
      <c r="H104" s="27">
        <v>0</v>
      </c>
      <c r="I104" s="27">
        <v>45000</v>
      </c>
      <c r="J104" s="27">
        <v>0</v>
      </c>
      <c r="K104" s="27">
        <v>0</v>
      </c>
      <c r="L104" s="27">
        <v>0</v>
      </c>
      <c r="M104" s="28">
        <v>45000</v>
      </c>
    </row>
    <row r="105" spans="1:13" ht="30" x14ac:dyDescent="0.25">
      <c r="A105" s="587"/>
      <c r="B105" s="589"/>
      <c r="C105" s="592"/>
      <c r="D105" s="17">
        <v>124600</v>
      </c>
      <c r="E105" s="18" t="s">
        <v>205</v>
      </c>
      <c r="F105" s="19" t="s">
        <v>206</v>
      </c>
      <c r="G105" s="20"/>
      <c r="H105" s="21">
        <v>0</v>
      </c>
      <c r="I105" s="21">
        <v>15000</v>
      </c>
      <c r="J105" s="21">
        <v>0</v>
      </c>
      <c r="K105" s="21">
        <v>0</v>
      </c>
      <c r="L105" s="21">
        <v>0</v>
      </c>
      <c r="M105" s="29">
        <v>15000</v>
      </c>
    </row>
    <row r="106" spans="1:13" ht="45" x14ac:dyDescent="0.25">
      <c r="A106" s="587"/>
      <c r="B106" s="589"/>
      <c r="C106" s="592"/>
      <c r="D106" s="6">
        <v>124610</v>
      </c>
      <c r="E106" s="24" t="s">
        <v>207</v>
      </c>
      <c r="F106" s="25" t="s">
        <v>208</v>
      </c>
      <c r="G106" s="26"/>
      <c r="H106" s="27">
        <v>0</v>
      </c>
      <c r="I106" s="27">
        <v>0</v>
      </c>
      <c r="J106" s="27">
        <v>0</v>
      </c>
      <c r="K106" s="27">
        <v>0</v>
      </c>
      <c r="L106" s="27">
        <v>0</v>
      </c>
      <c r="M106" s="28">
        <v>0</v>
      </c>
    </row>
    <row r="107" spans="1:13" x14ac:dyDescent="0.25">
      <c r="A107" s="587"/>
      <c r="B107" s="589"/>
      <c r="C107" s="592"/>
      <c r="D107" s="17">
        <v>124780</v>
      </c>
      <c r="E107" s="18" t="s">
        <v>209</v>
      </c>
      <c r="F107" s="19" t="s">
        <v>210</v>
      </c>
      <c r="G107" s="20"/>
      <c r="H107" s="21">
        <v>0</v>
      </c>
      <c r="I107" s="21">
        <v>109465.66666666666</v>
      </c>
      <c r="J107" s="21">
        <v>0</v>
      </c>
      <c r="K107" s="21">
        <v>0</v>
      </c>
      <c r="L107" s="21">
        <v>0</v>
      </c>
      <c r="M107" s="29">
        <v>109465.66666666666</v>
      </c>
    </row>
    <row r="108" spans="1:13" x14ac:dyDescent="0.25">
      <c r="A108" s="587"/>
      <c r="B108" s="589"/>
      <c r="C108" s="592"/>
      <c r="D108" s="6">
        <v>124782</v>
      </c>
      <c r="E108" s="24" t="s">
        <v>211</v>
      </c>
      <c r="F108" s="25" t="s">
        <v>212</v>
      </c>
      <c r="G108" s="26"/>
      <c r="H108" s="27">
        <v>75186.842722836693</v>
      </c>
      <c r="I108" s="27">
        <v>0</v>
      </c>
      <c r="J108" s="27">
        <v>0</v>
      </c>
      <c r="K108" s="27">
        <v>0</v>
      </c>
      <c r="L108" s="27">
        <v>0</v>
      </c>
      <c r="M108" s="28">
        <v>75186.842722836693</v>
      </c>
    </row>
    <row r="109" spans="1:13" x14ac:dyDescent="0.25">
      <c r="A109" s="587"/>
      <c r="B109" s="589"/>
      <c r="C109" s="592"/>
      <c r="D109" s="17">
        <v>124862</v>
      </c>
      <c r="E109" s="18" t="s">
        <v>213</v>
      </c>
      <c r="F109" s="19" t="s">
        <v>214</v>
      </c>
      <c r="G109" s="20"/>
      <c r="H109" s="21">
        <v>518507.89106215799</v>
      </c>
      <c r="I109" s="21">
        <v>0</v>
      </c>
      <c r="J109" s="21">
        <v>0</v>
      </c>
      <c r="K109" s="21">
        <v>0</v>
      </c>
      <c r="L109" s="21">
        <v>0</v>
      </c>
      <c r="M109" s="29">
        <v>518507.89106215799</v>
      </c>
    </row>
    <row r="110" spans="1:13" x14ac:dyDescent="0.25">
      <c r="A110" s="587"/>
      <c r="B110" s="589"/>
      <c r="C110" s="592"/>
      <c r="D110" s="6">
        <v>124863</v>
      </c>
      <c r="E110" s="24" t="s">
        <v>215</v>
      </c>
      <c r="F110" s="25" t="s">
        <v>216</v>
      </c>
      <c r="G110" s="26"/>
      <c r="H110" s="27">
        <v>0</v>
      </c>
      <c r="I110" s="27">
        <v>0</v>
      </c>
      <c r="J110" s="27">
        <v>0</v>
      </c>
      <c r="K110" s="27">
        <v>0</v>
      </c>
      <c r="L110" s="27">
        <v>0</v>
      </c>
      <c r="M110" s="28">
        <v>0</v>
      </c>
    </row>
    <row r="111" spans="1:13" ht="45" x14ac:dyDescent="0.25">
      <c r="A111" s="587"/>
      <c r="B111" s="589"/>
      <c r="C111" s="592"/>
      <c r="D111" s="17">
        <v>124864</v>
      </c>
      <c r="E111" s="18" t="s">
        <v>217</v>
      </c>
      <c r="F111" s="19" t="s">
        <v>218</v>
      </c>
      <c r="G111" s="20"/>
      <c r="H111" s="21">
        <v>0</v>
      </c>
      <c r="I111" s="21">
        <v>0</v>
      </c>
      <c r="J111" s="21">
        <v>0</v>
      </c>
      <c r="K111" s="21">
        <v>0</v>
      </c>
      <c r="L111" s="21">
        <v>0</v>
      </c>
      <c r="M111" s="29">
        <v>0</v>
      </c>
    </row>
    <row r="112" spans="1:13" ht="60" x14ac:dyDescent="0.25">
      <c r="A112" s="587"/>
      <c r="B112" s="589"/>
      <c r="C112" s="592"/>
      <c r="D112" s="6">
        <v>124865</v>
      </c>
      <c r="E112" s="24" t="s">
        <v>219</v>
      </c>
      <c r="F112" s="25" t="s">
        <v>220</v>
      </c>
      <c r="G112" s="26"/>
      <c r="H112" s="27">
        <v>81005.350942435209</v>
      </c>
      <c r="I112" s="27">
        <v>0</v>
      </c>
      <c r="J112" s="27">
        <v>0</v>
      </c>
      <c r="K112" s="27">
        <v>0</v>
      </c>
      <c r="L112" s="27">
        <v>0</v>
      </c>
      <c r="M112" s="28">
        <v>81005.350942435209</v>
      </c>
    </row>
    <row r="113" spans="1:13" ht="60" x14ac:dyDescent="0.25">
      <c r="A113" s="587"/>
      <c r="B113" s="589"/>
      <c r="C113" s="592"/>
      <c r="D113" s="17">
        <v>124866</v>
      </c>
      <c r="E113" s="18" t="s">
        <v>221</v>
      </c>
      <c r="F113" s="19" t="s">
        <v>222</v>
      </c>
      <c r="G113" s="20"/>
      <c r="H113" s="21">
        <v>0</v>
      </c>
      <c r="I113" s="21">
        <v>0</v>
      </c>
      <c r="J113" s="21">
        <v>0</v>
      </c>
      <c r="K113" s="21">
        <v>0</v>
      </c>
      <c r="L113" s="21">
        <v>0</v>
      </c>
      <c r="M113" s="29">
        <v>0</v>
      </c>
    </row>
    <row r="114" spans="1:13" ht="105" x14ac:dyDescent="0.25">
      <c r="A114" s="587"/>
      <c r="B114" s="589"/>
      <c r="C114" s="592"/>
      <c r="D114" s="17">
        <v>124868</v>
      </c>
      <c r="E114" s="18" t="s">
        <v>223</v>
      </c>
      <c r="F114" s="19" t="s">
        <v>224</v>
      </c>
      <c r="G114" s="20"/>
      <c r="H114" s="21">
        <v>0</v>
      </c>
      <c r="I114" s="21">
        <v>0</v>
      </c>
      <c r="J114" s="21">
        <v>120000</v>
      </c>
      <c r="K114" s="21">
        <v>0</v>
      </c>
      <c r="L114" s="21">
        <v>0</v>
      </c>
      <c r="M114" s="29">
        <v>120000</v>
      </c>
    </row>
    <row r="115" spans="1:13" ht="270" x14ac:dyDescent="0.25">
      <c r="A115" s="587"/>
      <c r="B115" s="589"/>
      <c r="C115" s="592"/>
      <c r="D115" s="17">
        <v>124869</v>
      </c>
      <c r="E115" s="18" t="s">
        <v>225</v>
      </c>
      <c r="F115" s="19" t="s">
        <v>226</v>
      </c>
      <c r="G115" s="20"/>
      <c r="H115" s="21">
        <v>0</v>
      </c>
      <c r="I115" s="21">
        <v>0</v>
      </c>
      <c r="J115" s="21">
        <v>0</v>
      </c>
      <c r="K115" s="21">
        <v>0</v>
      </c>
      <c r="L115" s="21">
        <v>0</v>
      </c>
      <c r="M115" s="29">
        <v>0</v>
      </c>
    </row>
    <row r="116" spans="1:13" x14ac:dyDescent="0.25">
      <c r="A116" s="587"/>
      <c r="B116" s="589"/>
      <c r="C116" s="30" t="str">
        <f>+C100&amp;" Total"</f>
        <v>1.3.2 Reinforce Stakeholder Effectiveness, Collaboration and Communication Capabilities Total</v>
      </c>
      <c r="D116" s="31"/>
      <c r="E116" s="32"/>
      <c r="F116" s="33"/>
      <c r="G116" s="34">
        <v>6.0000000000000009</v>
      </c>
      <c r="H116" s="35">
        <v>887947.82039784489</v>
      </c>
      <c r="I116" s="35">
        <v>3089481.6777741476</v>
      </c>
      <c r="J116" s="35">
        <v>120000</v>
      </c>
      <c r="K116" s="35">
        <v>0</v>
      </c>
      <c r="L116" s="35">
        <v>0</v>
      </c>
      <c r="M116" s="36">
        <v>4097429.4981719931</v>
      </c>
    </row>
    <row r="117" spans="1:13" ht="30" x14ac:dyDescent="0.25">
      <c r="A117" s="587"/>
      <c r="B117" s="589"/>
      <c r="C117" s="592" t="s">
        <v>227</v>
      </c>
      <c r="D117" s="48">
        <v>12889</v>
      </c>
      <c r="E117" s="49" t="s">
        <v>228</v>
      </c>
      <c r="F117" s="50" t="s">
        <v>229</v>
      </c>
      <c r="G117" s="51"/>
      <c r="H117" s="52">
        <v>42784.582487933083</v>
      </c>
      <c r="I117" s="52">
        <v>0</v>
      </c>
      <c r="J117" s="52">
        <v>0</v>
      </c>
      <c r="K117" s="52">
        <v>0</v>
      </c>
      <c r="L117" s="52">
        <v>0</v>
      </c>
      <c r="M117" s="53">
        <v>42784.582487933083</v>
      </c>
    </row>
    <row r="118" spans="1:13" ht="45" x14ac:dyDescent="0.25">
      <c r="A118" s="587"/>
      <c r="B118" s="589"/>
      <c r="C118" s="592"/>
      <c r="D118" s="17">
        <v>26459</v>
      </c>
      <c r="E118" s="18" t="s">
        <v>230</v>
      </c>
      <c r="F118" s="19" t="s">
        <v>231</v>
      </c>
      <c r="G118" s="20"/>
      <c r="H118" s="21">
        <v>15435</v>
      </c>
      <c r="I118" s="21">
        <v>0</v>
      </c>
      <c r="J118" s="21">
        <v>0</v>
      </c>
      <c r="K118" s="21">
        <v>0</v>
      </c>
      <c r="L118" s="21">
        <v>0</v>
      </c>
      <c r="M118" s="29">
        <v>15435</v>
      </c>
    </row>
    <row r="119" spans="1:13" ht="45" x14ac:dyDescent="0.25">
      <c r="A119" s="587"/>
      <c r="B119" s="589"/>
      <c r="C119" s="592"/>
      <c r="D119" s="48">
        <v>31459</v>
      </c>
      <c r="E119" s="49" t="s">
        <v>232</v>
      </c>
      <c r="F119" s="50" t="s">
        <v>233</v>
      </c>
      <c r="G119" s="51"/>
      <c r="H119" s="52">
        <v>24479.057149999993</v>
      </c>
      <c r="I119" s="52">
        <v>0</v>
      </c>
      <c r="J119" s="52">
        <v>0</v>
      </c>
      <c r="K119" s="52">
        <v>3000</v>
      </c>
      <c r="L119" s="52">
        <v>0</v>
      </c>
      <c r="M119" s="53">
        <v>27479.057149999993</v>
      </c>
    </row>
    <row r="120" spans="1:13" ht="45" x14ac:dyDescent="0.25">
      <c r="A120" s="587"/>
      <c r="B120" s="589"/>
      <c r="C120" s="592"/>
      <c r="D120" s="17">
        <v>31500</v>
      </c>
      <c r="E120" s="18" t="s">
        <v>234</v>
      </c>
      <c r="F120" s="19" t="s">
        <v>235</v>
      </c>
      <c r="G120" s="20"/>
      <c r="H120" s="21">
        <v>38587.5</v>
      </c>
      <c r="I120" s="21">
        <v>0</v>
      </c>
      <c r="J120" s="21">
        <v>0</v>
      </c>
      <c r="K120" s="21">
        <v>0</v>
      </c>
      <c r="L120" s="21">
        <v>0</v>
      </c>
      <c r="M120" s="29">
        <v>38587.5</v>
      </c>
    </row>
    <row r="121" spans="1:13" ht="30" x14ac:dyDescent="0.25">
      <c r="A121" s="587"/>
      <c r="B121" s="589"/>
      <c r="C121" s="592"/>
      <c r="D121" s="48">
        <v>32454</v>
      </c>
      <c r="E121" s="49" t="s">
        <v>236</v>
      </c>
      <c r="F121" s="50" t="s">
        <v>237</v>
      </c>
      <c r="G121" s="51"/>
      <c r="H121" s="52">
        <v>0</v>
      </c>
      <c r="I121" s="52">
        <v>0</v>
      </c>
      <c r="J121" s="52">
        <v>0</v>
      </c>
      <c r="K121" s="52">
        <v>0</v>
      </c>
      <c r="L121" s="52">
        <v>0</v>
      </c>
      <c r="M121" s="53">
        <v>0</v>
      </c>
    </row>
    <row r="122" spans="1:13" x14ac:dyDescent="0.25">
      <c r="A122" s="587"/>
      <c r="B122" s="589"/>
      <c r="C122" s="592"/>
      <c r="D122" s="6">
        <v>123557</v>
      </c>
      <c r="E122" s="24" t="s">
        <v>238</v>
      </c>
      <c r="F122" s="25" t="s">
        <v>239</v>
      </c>
      <c r="G122" s="26"/>
      <c r="H122" s="27">
        <v>97222.754223826079</v>
      </c>
      <c r="I122" s="27">
        <v>0</v>
      </c>
      <c r="J122" s="27">
        <v>150000</v>
      </c>
      <c r="K122" s="27">
        <v>0</v>
      </c>
      <c r="L122" s="27">
        <v>0</v>
      </c>
      <c r="M122" s="28">
        <v>247222.75422382608</v>
      </c>
    </row>
    <row r="123" spans="1:13" x14ac:dyDescent="0.25">
      <c r="A123" s="587"/>
      <c r="B123" s="589"/>
      <c r="C123" s="30" t="str">
        <f>+C117&amp;" Total"</f>
        <v>1.3.3 Evolving Multistakeholder Model Total</v>
      </c>
      <c r="D123" s="31"/>
      <c r="E123" s="32"/>
      <c r="F123" s="33"/>
      <c r="G123" s="34">
        <v>1.2</v>
      </c>
      <c r="H123" s="39">
        <v>218508.89386175916</v>
      </c>
      <c r="I123" s="39">
        <v>0</v>
      </c>
      <c r="J123" s="39">
        <v>150000</v>
      </c>
      <c r="K123" s="39">
        <v>3000</v>
      </c>
      <c r="L123" s="39">
        <v>0</v>
      </c>
      <c r="M123" s="54">
        <v>371508.89386175916</v>
      </c>
    </row>
    <row r="124" spans="1:13" x14ac:dyDescent="0.25">
      <c r="A124" s="587"/>
      <c r="B124" s="58" t="str">
        <f>+B57&amp;" Total"</f>
        <v>1.3 Evolve policy development and governance processes, structures and meetings to be more accountable, inclusive, efficient, effective and responsive Total</v>
      </c>
      <c r="C124" s="59"/>
      <c r="D124" s="60"/>
      <c r="E124" s="59"/>
      <c r="F124" s="61"/>
      <c r="G124" s="62">
        <v>33.150000000000006</v>
      </c>
      <c r="H124" s="63">
        <v>5562104.1113382699</v>
      </c>
      <c r="I124" s="63">
        <v>3999193.3444408141</v>
      </c>
      <c r="J124" s="63">
        <v>1096480</v>
      </c>
      <c r="K124" s="63">
        <v>91321.66</v>
      </c>
      <c r="L124" s="63">
        <v>0</v>
      </c>
      <c r="M124" s="64">
        <v>10749099.115779085</v>
      </c>
    </row>
    <row r="125" spans="1:13" ht="15.75" thickBot="1" x14ac:dyDescent="0.3">
      <c r="A125" s="65" t="s">
        <v>240</v>
      </c>
      <c r="B125" s="66"/>
      <c r="C125" s="67"/>
      <c r="D125" s="68"/>
      <c r="E125" s="67"/>
      <c r="F125" s="69"/>
      <c r="G125" s="70">
        <v>95.5</v>
      </c>
      <c r="H125" s="71">
        <v>16477362.651698107</v>
      </c>
      <c r="I125" s="71">
        <v>5758796.0111074811</v>
      </c>
      <c r="J125" s="71">
        <v>6560552</v>
      </c>
      <c r="K125" s="71">
        <v>1285546.6200000001</v>
      </c>
      <c r="L125" s="71">
        <v>0</v>
      </c>
      <c r="M125" s="72">
        <v>30082257.282805592</v>
      </c>
    </row>
    <row r="126" spans="1:13" x14ac:dyDescent="0.25">
      <c r="A126" s="579" t="s">
        <v>241</v>
      </c>
      <c r="B126" s="581" t="s">
        <v>242</v>
      </c>
      <c r="C126" s="583" t="s">
        <v>243</v>
      </c>
      <c r="D126" s="73">
        <v>120426</v>
      </c>
      <c r="E126" s="74" t="s">
        <v>244</v>
      </c>
      <c r="F126" s="75" t="s">
        <v>245</v>
      </c>
      <c r="G126" s="76"/>
      <c r="H126" s="77">
        <v>691954.05700738158</v>
      </c>
      <c r="I126" s="77">
        <v>0</v>
      </c>
      <c r="J126" s="77">
        <v>0</v>
      </c>
      <c r="K126" s="77">
        <v>0</v>
      </c>
      <c r="L126" s="77">
        <v>0</v>
      </c>
      <c r="M126" s="78">
        <v>691954.05700738158</v>
      </c>
    </row>
    <row r="127" spans="1:13" ht="30" x14ac:dyDescent="0.25">
      <c r="A127" s="580"/>
      <c r="B127" s="582"/>
      <c r="C127" s="584"/>
      <c r="D127" s="6">
        <v>122883</v>
      </c>
      <c r="E127" s="24" t="s">
        <v>246</v>
      </c>
      <c r="F127" s="25" t="s">
        <v>247</v>
      </c>
      <c r="G127" s="26"/>
      <c r="H127" s="27">
        <v>0</v>
      </c>
      <c r="I127" s="27">
        <v>0</v>
      </c>
      <c r="J127" s="27">
        <v>331000</v>
      </c>
      <c r="K127" s="27">
        <v>0</v>
      </c>
      <c r="L127" s="27">
        <v>0</v>
      </c>
      <c r="M127" s="28">
        <v>331000</v>
      </c>
    </row>
    <row r="128" spans="1:13" ht="30" x14ac:dyDescent="0.25">
      <c r="A128" s="580"/>
      <c r="B128" s="582"/>
      <c r="C128" s="584"/>
      <c r="D128" s="79">
        <v>124173</v>
      </c>
      <c r="E128" s="80" t="s">
        <v>248</v>
      </c>
      <c r="F128" s="81" t="s">
        <v>249</v>
      </c>
      <c r="G128" s="82"/>
      <c r="H128" s="83">
        <v>252245.74070185368</v>
      </c>
      <c r="I128" s="83">
        <v>6900</v>
      </c>
      <c r="J128" s="83">
        <v>4000</v>
      </c>
      <c r="K128" s="83">
        <v>329800</v>
      </c>
      <c r="L128" s="83">
        <v>99000</v>
      </c>
      <c r="M128" s="84">
        <v>691945.74070185365</v>
      </c>
    </row>
    <row r="129" spans="1:13" ht="45" x14ac:dyDescent="0.25">
      <c r="A129" s="580"/>
      <c r="B129" s="582"/>
      <c r="C129" s="584"/>
      <c r="D129" s="6">
        <v>124209</v>
      </c>
      <c r="E129" s="24" t="s">
        <v>250</v>
      </c>
      <c r="F129" s="25" t="s">
        <v>251</v>
      </c>
      <c r="G129" s="26"/>
      <c r="H129" s="27">
        <v>262034.35128244545</v>
      </c>
      <c r="I129" s="27">
        <v>8888</v>
      </c>
      <c r="J129" s="27">
        <v>80000</v>
      </c>
      <c r="K129" s="27">
        <v>0</v>
      </c>
      <c r="L129" s="27">
        <v>0</v>
      </c>
      <c r="M129" s="28">
        <v>350922.35128244548</v>
      </c>
    </row>
    <row r="130" spans="1:13" ht="30" x14ac:dyDescent="0.25">
      <c r="A130" s="580"/>
      <c r="B130" s="582"/>
      <c r="C130" s="584"/>
      <c r="D130" s="79">
        <v>124210</v>
      </c>
      <c r="E130" s="80" t="s">
        <v>252</v>
      </c>
      <c r="F130" s="81" t="s">
        <v>253</v>
      </c>
      <c r="G130" s="82"/>
      <c r="H130" s="83">
        <v>174145.3404653919</v>
      </c>
      <c r="I130" s="83">
        <v>2629.333333333333</v>
      </c>
      <c r="J130" s="83">
        <v>200000</v>
      </c>
      <c r="K130" s="83">
        <v>150</v>
      </c>
      <c r="L130" s="83">
        <v>0</v>
      </c>
      <c r="M130" s="84">
        <v>376924.67379872524</v>
      </c>
    </row>
    <row r="131" spans="1:13" ht="45" x14ac:dyDescent="0.25">
      <c r="A131" s="580"/>
      <c r="B131" s="582"/>
      <c r="C131" s="584"/>
      <c r="D131" s="6">
        <v>124212</v>
      </c>
      <c r="E131" s="24" t="s">
        <v>254</v>
      </c>
      <c r="F131" s="25" t="s">
        <v>255</v>
      </c>
      <c r="G131" s="26"/>
      <c r="H131" s="27">
        <v>28913.209996499558</v>
      </c>
      <c r="I131" s="27">
        <v>250</v>
      </c>
      <c r="J131" s="27">
        <v>25000</v>
      </c>
      <c r="K131" s="27">
        <v>0</v>
      </c>
      <c r="L131" s="27">
        <v>0</v>
      </c>
      <c r="M131" s="28">
        <v>54163.209996499558</v>
      </c>
    </row>
    <row r="132" spans="1:13" ht="30" x14ac:dyDescent="0.25">
      <c r="A132" s="580"/>
      <c r="B132" s="582"/>
      <c r="C132" s="584"/>
      <c r="D132" s="79">
        <v>124214</v>
      </c>
      <c r="E132" s="80" t="s">
        <v>256</v>
      </c>
      <c r="F132" s="81" t="s">
        <v>257</v>
      </c>
      <c r="G132" s="82"/>
      <c r="H132" s="83">
        <v>954548.81463833537</v>
      </c>
      <c r="I132" s="83">
        <v>30056</v>
      </c>
      <c r="J132" s="83">
        <v>31000</v>
      </c>
      <c r="K132" s="83">
        <v>24790</v>
      </c>
      <c r="L132" s="83">
        <v>0</v>
      </c>
      <c r="M132" s="84">
        <v>1040394.8146383354</v>
      </c>
    </row>
    <row r="133" spans="1:13" ht="30" x14ac:dyDescent="0.25">
      <c r="A133" s="580"/>
      <c r="B133" s="582"/>
      <c r="C133" s="584"/>
      <c r="D133" s="6">
        <v>124215</v>
      </c>
      <c r="E133" s="24" t="s">
        <v>258</v>
      </c>
      <c r="F133" s="25" t="s">
        <v>259</v>
      </c>
      <c r="G133" s="26"/>
      <c r="H133" s="27">
        <v>369271.73561203567</v>
      </c>
      <c r="I133" s="27">
        <v>131858.33333333331</v>
      </c>
      <c r="J133" s="27">
        <v>0</v>
      </c>
      <c r="K133" s="27">
        <v>0</v>
      </c>
      <c r="L133" s="27">
        <v>0</v>
      </c>
      <c r="M133" s="28">
        <v>501130.06894536898</v>
      </c>
    </row>
    <row r="134" spans="1:13" ht="30" x14ac:dyDescent="0.25">
      <c r="A134" s="580"/>
      <c r="B134" s="582"/>
      <c r="C134" s="584"/>
      <c r="D134" s="79">
        <v>124620</v>
      </c>
      <c r="E134" s="80" t="s">
        <v>260</v>
      </c>
      <c r="F134" s="81" t="s">
        <v>261</v>
      </c>
      <c r="G134" s="82"/>
      <c r="H134" s="83">
        <v>152888.82272907463</v>
      </c>
      <c r="I134" s="83">
        <v>3840.666666666667</v>
      </c>
      <c r="J134" s="83">
        <v>0</v>
      </c>
      <c r="K134" s="83">
        <v>2000</v>
      </c>
      <c r="L134" s="83">
        <v>0</v>
      </c>
      <c r="M134" s="84">
        <v>158729.48939574129</v>
      </c>
    </row>
    <row r="135" spans="1:13" x14ac:dyDescent="0.25">
      <c r="A135" s="580"/>
      <c r="B135" s="582"/>
      <c r="C135" s="584"/>
      <c r="D135" s="6">
        <v>124621</v>
      </c>
      <c r="E135" s="24" t="s">
        <v>262</v>
      </c>
      <c r="F135" s="25" t="s">
        <v>263</v>
      </c>
      <c r="G135" s="26"/>
      <c r="H135" s="27">
        <v>7354.9175770833335</v>
      </c>
      <c r="I135" s="27">
        <v>7125</v>
      </c>
      <c r="J135" s="27">
        <v>1</v>
      </c>
      <c r="K135" s="27">
        <v>0</v>
      </c>
      <c r="L135" s="27">
        <v>0</v>
      </c>
      <c r="M135" s="28">
        <v>14480.917577083334</v>
      </c>
    </row>
    <row r="136" spans="1:13" x14ac:dyDescent="0.25">
      <c r="A136" s="580"/>
      <c r="B136" s="582"/>
      <c r="C136" s="584"/>
      <c r="D136" s="79">
        <v>124622</v>
      </c>
      <c r="E136" s="80" t="s">
        <v>264</v>
      </c>
      <c r="F136" s="81" t="s">
        <v>265</v>
      </c>
      <c r="G136" s="82"/>
      <c r="H136" s="83">
        <v>95010.139843383891</v>
      </c>
      <c r="I136" s="83">
        <v>24458.666666666664</v>
      </c>
      <c r="J136" s="83">
        <v>0</v>
      </c>
      <c r="K136" s="83">
        <v>6300</v>
      </c>
      <c r="L136" s="83">
        <v>0</v>
      </c>
      <c r="M136" s="84">
        <v>125768.80651005055</v>
      </c>
    </row>
    <row r="137" spans="1:13" x14ac:dyDescent="0.25">
      <c r="A137" s="580"/>
      <c r="B137" s="582"/>
      <c r="C137" s="584"/>
      <c r="D137" s="6">
        <v>124623</v>
      </c>
      <c r="E137" s="24" t="s">
        <v>266</v>
      </c>
      <c r="F137" s="25" t="s">
        <v>267</v>
      </c>
      <c r="G137" s="26"/>
      <c r="H137" s="27">
        <v>24866.566830748969</v>
      </c>
      <c r="I137" s="27">
        <v>50</v>
      </c>
      <c r="J137" s="27">
        <v>20000</v>
      </c>
      <c r="K137" s="27">
        <v>0</v>
      </c>
      <c r="L137" s="27">
        <v>0</v>
      </c>
      <c r="M137" s="28">
        <v>44916.566830748969</v>
      </c>
    </row>
    <row r="138" spans="1:13" x14ac:dyDescent="0.25">
      <c r="A138" s="580"/>
      <c r="B138" s="582"/>
      <c r="C138" s="85" t="str">
        <f>+C126&amp;" Total"</f>
        <v>2.1.1 IANA Department Operations Total</v>
      </c>
      <c r="D138" s="86"/>
      <c r="E138" s="87"/>
      <c r="F138" s="88"/>
      <c r="G138" s="89">
        <v>18.050000000000004</v>
      </c>
      <c r="H138" s="90">
        <v>3013233.6966842343</v>
      </c>
      <c r="I138" s="90">
        <v>216055.99999999994</v>
      </c>
      <c r="J138" s="90">
        <v>691001</v>
      </c>
      <c r="K138" s="90">
        <v>363040</v>
      </c>
      <c r="L138" s="90">
        <v>99000</v>
      </c>
      <c r="M138" s="91">
        <v>4382330.6966842338</v>
      </c>
    </row>
    <row r="139" spans="1:13" ht="75" x14ac:dyDescent="0.25">
      <c r="A139" s="580"/>
      <c r="B139" s="582"/>
      <c r="C139" s="584" t="s">
        <v>268</v>
      </c>
      <c r="D139" s="6">
        <v>124213</v>
      </c>
      <c r="E139" s="24" t="s">
        <v>269</v>
      </c>
      <c r="F139" s="25" t="s">
        <v>270</v>
      </c>
      <c r="G139" s="26"/>
      <c r="H139" s="27">
        <v>79611.939185824755</v>
      </c>
      <c r="I139" s="27">
        <v>0</v>
      </c>
      <c r="J139" s="27">
        <v>15000</v>
      </c>
      <c r="K139" s="27">
        <v>0</v>
      </c>
      <c r="L139" s="27">
        <v>0</v>
      </c>
      <c r="M139" s="28">
        <v>94611.939185824755</v>
      </c>
    </row>
    <row r="140" spans="1:13" ht="45" x14ac:dyDescent="0.25">
      <c r="A140" s="580"/>
      <c r="B140" s="582"/>
      <c r="C140" s="584"/>
      <c r="D140" s="79">
        <v>31504</v>
      </c>
      <c r="E140" s="80" t="s">
        <v>271</v>
      </c>
      <c r="F140" s="81" t="s">
        <v>272</v>
      </c>
      <c r="G140" s="82"/>
      <c r="H140" s="83">
        <v>91380.378812286363</v>
      </c>
      <c r="I140" s="83">
        <v>0</v>
      </c>
      <c r="J140" s="83">
        <v>25000</v>
      </c>
      <c r="K140" s="83">
        <v>0</v>
      </c>
      <c r="L140" s="83">
        <v>0</v>
      </c>
      <c r="M140" s="84">
        <v>116380.37881228636</v>
      </c>
    </row>
    <row r="141" spans="1:13" ht="30" x14ac:dyDescent="0.25">
      <c r="A141" s="580"/>
      <c r="B141" s="582"/>
      <c r="C141" s="584"/>
      <c r="D141" s="6">
        <v>31505</v>
      </c>
      <c r="E141" s="24" t="s">
        <v>273</v>
      </c>
      <c r="F141" s="25" t="s">
        <v>274</v>
      </c>
      <c r="G141" s="26"/>
      <c r="H141" s="27">
        <v>85165.958659635246</v>
      </c>
      <c r="I141" s="27">
        <v>746</v>
      </c>
      <c r="J141" s="27">
        <v>0</v>
      </c>
      <c r="K141" s="27">
        <v>0</v>
      </c>
      <c r="L141" s="27">
        <v>0</v>
      </c>
      <c r="M141" s="28">
        <v>85911.958659635246</v>
      </c>
    </row>
    <row r="142" spans="1:13" x14ac:dyDescent="0.25">
      <c r="A142" s="580"/>
      <c r="B142" s="582"/>
      <c r="C142" s="85" t="str">
        <f>+C139&amp;" Total"</f>
        <v>2.1.2 IANA System Enhancements Total</v>
      </c>
      <c r="D142" s="86"/>
      <c r="E142" s="87"/>
      <c r="F142" s="88"/>
      <c r="G142" s="89">
        <v>1.1666666666666665</v>
      </c>
      <c r="H142" s="90">
        <v>256158.27665774638</v>
      </c>
      <c r="I142" s="90">
        <v>746</v>
      </c>
      <c r="J142" s="90">
        <v>40000</v>
      </c>
      <c r="K142" s="90">
        <v>0</v>
      </c>
      <c r="L142" s="90">
        <v>0</v>
      </c>
      <c r="M142" s="91">
        <v>296904.27665774641</v>
      </c>
    </row>
    <row r="143" spans="1:13" ht="45" x14ac:dyDescent="0.25">
      <c r="A143" s="580"/>
      <c r="B143" s="582"/>
      <c r="C143" s="584" t="s">
        <v>275</v>
      </c>
      <c r="D143" s="79">
        <v>32003</v>
      </c>
      <c r="E143" s="80" t="s">
        <v>276</v>
      </c>
      <c r="F143" s="81" t="s">
        <v>277</v>
      </c>
      <c r="G143" s="82"/>
      <c r="H143" s="83">
        <v>44669.664417500004</v>
      </c>
      <c r="I143" s="83">
        <v>0</v>
      </c>
      <c r="J143" s="83">
        <v>0</v>
      </c>
      <c r="K143" s="83">
        <v>2500</v>
      </c>
      <c r="L143" s="83">
        <v>0</v>
      </c>
      <c r="M143" s="84">
        <v>47169.664417500004</v>
      </c>
    </row>
    <row r="144" spans="1:13" ht="45" x14ac:dyDescent="0.25">
      <c r="A144" s="580"/>
      <c r="B144" s="582"/>
      <c r="C144" s="584"/>
      <c r="D144" s="6">
        <v>124122</v>
      </c>
      <c r="E144" s="24" t="s">
        <v>278</v>
      </c>
      <c r="F144" s="25" t="s">
        <v>279</v>
      </c>
      <c r="G144" s="26"/>
      <c r="H144" s="27">
        <v>216370.72389841673</v>
      </c>
      <c r="I144" s="27">
        <v>0</v>
      </c>
      <c r="J144" s="27">
        <v>0</v>
      </c>
      <c r="K144" s="27">
        <v>0</v>
      </c>
      <c r="L144" s="27">
        <v>0</v>
      </c>
      <c r="M144" s="28">
        <v>216370.72389841673</v>
      </c>
    </row>
    <row r="145" spans="1:13" x14ac:dyDescent="0.25">
      <c r="A145" s="580"/>
      <c r="B145" s="582"/>
      <c r="C145" s="85" t="str">
        <f>+C143&amp;" Total"</f>
        <v>2.1.3 Advice Registry Management Total</v>
      </c>
      <c r="D145" s="86"/>
      <c r="E145" s="87"/>
      <c r="F145" s="88"/>
      <c r="G145" s="89">
        <v>1.2999999999999998</v>
      </c>
      <c r="H145" s="90">
        <v>261040.38831591673</v>
      </c>
      <c r="I145" s="90">
        <v>0</v>
      </c>
      <c r="J145" s="90">
        <v>0</v>
      </c>
      <c r="K145" s="90">
        <v>2500</v>
      </c>
      <c r="L145" s="90">
        <v>0</v>
      </c>
      <c r="M145" s="91">
        <v>263540.38831591676</v>
      </c>
    </row>
    <row r="146" spans="1:13" x14ac:dyDescent="0.25">
      <c r="A146" s="580"/>
      <c r="B146" s="582"/>
      <c r="C146" s="584" t="s">
        <v>280</v>
      </c>
      <c r="D146" s="79">
        <v>32551</v>
      </c>
      <c r="E146" s="80" t="s">
        <v>281</v>
      </c>
      <c r="F146" s="81" t="s">
        <v>282</v>
      </c>
      <c r="G146" s="82"/>
      <c r="H146" s="83">
        <v>92284.663108749985</v>
      </c>
      <c r="I146" s="83">
        <v>0</v>
      </c>
      <c r="J146" s="83">
        <v>0</v>
      </c>
      <c r="K146" s="83">
        <v>0</v>
      </c>
      <c r="L146" s="83">
        <v>0</v>
      </c>
      <c r="M146" s="84">
        <v>92284.663108749985</v>
      </c>
    </row>
    <row r="147" spans="1:13" ht="30" x14ac:dyDescent="0.25">
      <c r="A147" s="580"/>
      <c r="B147" s="582"/>
      <c r="C147" s="584"/>
      <c r="D147" s="48">
        <v>124126</v>
      </c>
      <c r="E147" s="49" t="s">
        <v>283</v>
      </c>
      <c r="F147" s="50" t="s">
        <v>284</v>
      </c>
      <c r="G147" s="51"/>
      <c r="H147" s="52">
        <v>65415.572086376997</v>
      </c>
      <c r="I147" s="52">
        <v>2100</v>
      </c>
      <c r="J147" s="52">
        <v>570000</v>
      </c>
      <c r="K147" s="52">
        <v>0</v>
      </c>
      <c r="L147" s="52">
        <v>0</v>
      </c>
      <c r="M147" s="53">
        <v>637515.57208637695</v>
      </c>
    </row>
    <row r="148" spans="1:13" x14ac:dyDescent="0.25">
      <c r="A148" s="580"/>
      <c r="B148" s="582"/>
      <c r="C148" s="584"/>
      <c r="D148" s="79">
        <v>124187</v>
      </c>
      <c r="E148" s="80" t="s">
        <v>285</v>
      </c>
      <c r="F148" s="81" t="s">
        <v>286</v>
      </c>
      <c r="G148" s="82"/>
      <c r="H148" s="83">
        <v>31103.047703243104</v>
      </c>
      <c r="I148" s="83">
        <v>47700</v>
      </c>
      <c r="J148" s="83">
        <v>352500</v>
      </c>
      <c r="K148" s="83">
        <v>0</v>
      </c>
      <c r="L148" s="83">
        <v>0</v>
      </c>
      <c r="M148" s="84">
        <v>431303.04770324309</v>
      </c>
    </row>
    <row r="149" spans="1:13" x14ac:dyDescent="0.25">
      <c r="A149" s="580"/>
      <c r="B149" s="582"/>
      <c r="C149" s="584"/>
      <c r="D149" s="48">
        <v>124191</v>
      </c>
      <c r="E149" s="49" t="s">
        <v>287</v>
      </c>
      <c r="F149" s="50" t="s">
        <v>288</v>
      </c>
      <c r="G149" s="51"/>
      <c r="H149" s="52">
        <v>828118.24940816418</v>
      </c>
      <c r="I149" s="52">
        <v>18744</v>
      </c>
      <c r="J149" s="52">
        <v>1071000</v>
      </c>
      <c r="K149" s="52">
        <v>0</v>
      </c>
      <c r="L149" s="52">
        <v>0</v>
      </c>
      <c r="M149" s="53">
        <v>1917862.2494081641</v>
      </c>
    </row>
    <row r="150" spans="1:13" x14ac:dyDescent="0.25">
      <c r="A150" s="580"/>
      <c r="B150" s="582"/>
      <c r="C150" s="584"/>
      <c r="D150" s="79">
        <v>124193</v>
      </c>
      <c r="E150" s="80" t="s">
        <v>289</v>
      </c>
      <c r="F150" s="81" t="s">
        <v>290</v>
      </c>
      <c r="G150" s="82"/>
      <c r="H150" s="83">
        <v>588025.57745456824</v>
      </c>
      <c r="I150" s="83">
        <v>0</v>
      </c>
      <c r="J150" s="83">
        <v>96000</v>
      </c>
      <c r="K150" s="83">
        <v>0</v>
      </c>
      <c r="L150" s="83">
        <v>0</v>
      </c>
      <c r="M150" s="84">
        <v>684025.57745456824</v>
      </c>
    </row>
    <row r="151" spans="1:13" x14ac:dyDescent="0.25">
      <c r="A151" s="580"/>
      <c r="B151" s="582"/>
      <c r="C151" s="584"/>
      <c r="D151" s="48">
        <v>124195</v>
      </c>
      <c r="E151" s="49" t="s">
        <v>291</v>
      </c>
      <c r="F151" s="50" t="s">
        <v>292</v>
      </c>
      <c r="G151" s="51"/>
      <c r="H151" s="52">
        <v>77839.748267308023</v>
      </c>
      <c r="I151" s="52">
        <v>0</v>
      </c>
      <c r="J151" s="52">
        <v>0</v>
      </c>
      <c r="K151" s="52">
        <v>0</v>
      </c>
      <c r="L151" s="52">
        <v>0</v>
      </c>
      <c r="M151" s="53">
        <v>77839.748267308023</v>
      </c>
    </row>
    <row r="152" spans="1:13" x14ac:dyDescent="0.25">
      <c r="A152" s="580"/>
      <c r="B152" s="582"/>
      <c r="C152" s="584"/>
      <c r="D152" s="79">
        <v>124349</v>
      </c>
      <c r="E152" s="80" t="s">
        <v>293</v>
      </c>
      <c r="F152" s="81" t="s">
        <v>294</v>
      </c>
      <c r="G152" s="82"/>
      <c r="H152" s="83">
        <v>0</v>
      </c>
      <c r="I152" s="83">
        <v>384548.66666666669</v>
      </c>
      <c r="J152" s="83">
        <v>0</v>
      </c>
      <c r="K152" s="83">
        <v>0</v>
      </c>
      <c r="L152" s="83">
        <v>0</v>
      </c>
      <c r="M152" s="84">
        <v>384548.66666666669</v>
      </c>
    </row>
    <row r="153" spans="1:13" x14ac:dyDescent="0.25">
      <c r="A153" s="580"/>
      <c r="B153" s="582"/>
      <c r="C153" s="584"/>
      <c r="D153" s="48">
        <v>124939</v>
      </c>
      <c r="E153" s="49" t="s">
        <v>295</v>
      </c>
      <c r="F153" s="50" t="s">
        <v>296</v>
      </c>
      <c r="G153" s="51"/>
      <c r="H153" s="52">
        <v>916007.48813219974</v>
      </c>
      <c r="I153" s="52">
        <v>81510</v>
      </c>
      <c r="J153" s="52">
        <v>165000</v>
      </c>
      <c r="K153" s="52">
        <v>3000</v>
      </c>
      <c r="L153" s="52">
        <v>0</v>
      </c>
      <c r="M153" s="53">
        <v>1165517.4881321997</v>
      </c>
    </row>
    <row r="154" spans="1:13" x14ac:dyDescent="0.25">
      <c r="A154" s="580"/>
      <c r="B154" s="582"/>
      <c r="C154" s="584"/>
      <c r="D154" s="79">
        <v>127446</v>
      </c>
      <c r="E154" s="80" t="s">
        <v>297</v>
      </c>
      <c r="F154" s="81" t="s">
        <v>282</v>
      </c>
      <c r="G154" s="82"/>
      <c r="H154" s="83">
        <v>0</v>
      </c>
      <c r="I154" s="83">
        <v>282909.03000000003</v>
      </c>
      <c r="J154" s="83">
        <v>0</v>
      </c>
      <c r="K154" s="83">
        <v>12000</v>
      </c>
      <c r="L154" s="83">
        <v>0</v>
      </c>
      <c r="M154" s="84">
        <v>294909.03000000003</v>
      </c>
    </row>
    <row r="155" spans="1:13" x14ac:dyDescent="0.25">
      <c r="A155" s="580"/>
      <c r="B155" s="582"/>
      <c r="C155" s="584"/>
      <c r="D155" s="48">
        <v>127510</v>
      </c>
      <c r="E155" s="49" t="s">
        <v>298</v>
      </c>
      <c r="F155" s="50" t="s">
        <v>298</v>
      </c>
      <c r="G155" s="51"/>
      <c r="H155" s="52">
        <v>173250</v>
      </c>
      <c r="I155" s="52">
        <v>6634.6666666666661</v>
      </c>
      <c r="J155" s="52">
        <v>0</v>
      </c>
      <c r="K155" s="52">
        <v>0</v>
      </c>
      <c r="L155" s="52">
        <v>0</v>
      </c>
      <c r="M155" s="53">
        <v>179884.66666666666</v>
      </c>
    </row>
    <row r="156" spans="1:13" x14ac:dyDescent="0.25">
      <c r="A156" s="580"/>
      <c r="B156" s="582"/>
      <c r="C156" s="85" t="str">
        <f>+C146&amp;" Total"</f>
        <v>2.1.4 Global Domains Division (GDD) Operations Total</v>
      </c>
      <c r="D156" s="86"/>
      <c r="E156" s="87"/>
      <c r="F156" s="88"/>
      <c r="G156" s="89">
        <v>15.049999999999999</v>
      </c>
      <c r="H156" s="90">
        <v>2772044.3461606102</v>
      </c>
      <c r="I156" s="90">
        <v>824146.3633333334</v>
      </c>
      <c r="J156" s="90">
        <v>2254500</v>
      </c>
      <c r="K156" s="90">
        <v>15000</v>
      </c>
      <c r="L156" s="90">
        <v>0</v>
      </c>
      <c r="M156" s="91">
        <v>5865690.7094939444</v>
      </c>
    </row>
    <row r="157" spans="1:13" x14ac:dyDescent="0.25">
      <c r="A157" s="580"/>
      <c r="B157" s="582"/>
      <c r="C157" s="584" t="s">
        <v>299</v>
      </c>
      <c r="D157" s="79">
        <v>124579</v>
      </c>
      <c r="E157" s="80" t="s">
        <v>300</v>
      </c>
      <c r="F157" s="81" t="s">
        <v>301</v>
      </c>
      <c r="G157" s="82"/>
      <c r="H157" s="83">
        <v>657604.24665380514</v>
      </c>
      <c r="I157" s="83">
        <v>63466.666666666664</v>
      </c>
      <c r="J157" s="83">
        <v>0</v>
      </c>
      <c r="K157" s="83">
        <v>65840</v>
      </c>
      <c r="L157" s="83">
        <v>0</v>
      </c>
      <c r="M157" s="84">
        <v>786910.91332047177</v>
      </c>
    </row>
    <row r="158" spans="1:13" ht="30" x14ac:dyDescent="0.25">
      <c r="A158" s="580"/>
      <c r="B158" s="582"/>
      <c r="C158" s="584"/>
      <c r="D158" s="6">
        <v>124580</v>
      </c>
      <c r="E158" s="24" t="s">
        <v>302</v>
      </c>
      <c r="F158" s="25" t="s">
        <v>303</v>
      </c>
      <c r="G158" s="26"/>
      <c r="H158" s="27">
        <v>224046.55615211395</v>
      </c>
      <c r="I158" s="27">
        <v>56604</v>
      </c>
      <c r="J158" s="27">
        <v>0</v>
      </c>
      <c r="K158" s="27">
        <v>0</v>
      </c>
      <c r="L158" s="27">
        <v>0</v>
      </c>
      <c r="M158" s="28">
        <v>280650.55615211395</v>
      </c>
    </row>
    <row r="159" spans="1:13" ht="30" x14ac:dyDescent="0.25">
      <c r="A159" s="580"/>
      <c r="B159" s="582"/>
      <c r="C159" s="85"/>
      <c r="D159" s="79">
        <v>128256</v>
      </c>
      <c r="E159" s="80" t="s">
        <v>304</v>
      </c>
      <c r="F159" s="81" t="s">
        <v>305</v>
      </c>
      <c r="G159" s="82"/>
      <c r="H159" s="83">
        <v>180048.30366667133</v>
      </c>
      <c r="I159" s="83">
        <v>0</v>
      </c>
      <c r="J159" s="83">
        <v>0</v>
      </c>
      <c r="K159" s="83">
        <v>20200</v>
      </c>
      <c r="L159" s="83">
        <v>0</v>
      </c>
      <c r="M159" s="84">
        <v>200248.30366667133</v>
      </c>
    </row>
    <row r="160" spans="1:13" x14ac:dyDescent="0.25">
      <c r="A160" s="580"/>
      <c r="B160" s="582"/>
      <c r="C160" s="85"/>
      <c r="D160" s="6">
        <v>128264</v>
      </c>
      <c r="E160" s="24" t="s">
        <v>306</v>
      </c>
      <c r="F160" s="25" t="s">
        <v>307</v>
      </c>
      <c r="G160" s="26"/>
      <c r="H160" s="27">
        <v>480663.00412337674</v>
      </c>
      <c r="I160" s="27">
        <v>0</v>
      </c>
      <c r="J160" s="27">
        <v>12000</v>
      </c>
      <c r="K160" s="27">
        <v>90000</v>
      </c>
      <c r="L160" s="27">
        <v>0</v>
      </c>
      <c r="M160" s="28">
        <v>582663.00412337668</v>
      </c>
    </row>
    <row r="161" spans="1:13" x14ac:dyDescent="0.25">
      <c r="A161" s="580"/>
      <c r="B161" s="582"/>
      <c r="C161" s="85" t="str">
        <f>+C157&amp;" Total"</f>
        <v>2.1.5 Global Customer Support Total</v>
      </c>
      <c r="D161" s="86"/>
      <c r="E161" s="87"/>
      <c r="F161" s="88"/>
      <c r="G161" s="89">
        <v>14.95</v>
      </c>
      <c r="H161" s="90">
        <v>1542362.1105959672</v>
      </c>
      <c r="I161" s="90">
        <v>120070.66666666666</v>
      </c>
      <c r="J161" s="90">
        <v>12000</v>
      </c>
      <c r="K161" s="90">
        <v>176040</v>
      </c>
      <c r="L161" s="90">
        <v>0</v>
      </c>
      <c r="M161" s="91">
        <v>1850472.7772626337</v>
      </c>
    </row>
    <row r="162" spans="1:13" ht="60" x14ac:dyDescent="0.25">
      <c r="A162" s="580"/>
      <c r="B162" s="582"/>
      <c r="C162" s="584" t="s">
        <v>308</v>
      </c>
      <c r="D162" s="79">
        <v>32059</v>
      </c>
      <c r="E162" s="80" t="s">
        <v>309</v>
      </c>
      <c r="F162" s="81" t="s">
        <v>310</v>
      </c>
      <c r="G162" s="82"/>
      <c r="H162" s="83">
        <v>0</v>
      </c>
      <c r="I162" s="83">
        <v>0</v>
      </c>
      <c r="J162" s="83">
        <v>0</v>
      </c>
      <c r="K162" s="83">
        <v>0</v>
      </c>
      <c r="L162" s="83">
        <v>0</v>
      </c>
      <c r="M162" s="84">
        <v>0</v>
      </c>
    </row>
    <row r="163" spans="1:13" x14ac:dyDescent="0.25">
      <c r="A163" s="580"/>
      <c r="B163" s="582"/>
      <c r="C163" s="584"/>
      <c r="D163" s="48">
        <v>128303</v>
      </c>
      <c r="E163" s="49" t="s">
        <v>311</v>
      </c>
      <c r="F163" s="50" t="s">
        <v>312</v>
      </c>
      <c r="G163" s="51"/>
      <c r="H163" s="52">
        <v>0</v>
      </c>
      <c r="I163" s="52">
        <v>3450</v>
      </c>
      <c r="J163" s="52">
        <v>0</v>
      </c>
      <c r="K163" s="52">
        <v>0</v>
      </c>
      <c r="L163" s="52">
        <v>0</v>
      </c>
      <c r="M163" s="53">
        <v>3450</v>
      </c>
    </row>
    <row r="164" spans="1:13" x14ac:dyDescent="0.25">
      <c r="A164" s="580"/>
      <c r="B164" s="582"/>
      <c r="C164" s="584"/>
      <c r="D164" s="79">
        <v>128304</v>
      </c>
      <c r="E164" s="80" t="s">
        <v>313</v>
      </c>
      <c r="F164" s="81" t="s">
        <v>314</v>
      </c>
      <c r="G164" s="82"/>
      <c r="H164" s="83">
        <v>0</v>
      </c>
      <c r="I164" s="83">
        <v>7200</v>
      </c>
      <c r="J164" s="83">
        <v>0</v>
      </c>
      <c r="K164" s="83">
        <v>22080</v>
      </c>
      <c r="L164" s="83">
        <v>0</v>
      </c>
      <c r="M164" s="84">
        <v>29280</v>
      </c>
    </row>
    <row r="165" spans="1:13" x14ac:dyDescent="0.25">
      <c r="A165" s="580"/>
      <c r="B165" s="582"/>
      <c r="C165" s="584"/>
      <c r="D165" s="48">
        <v>128305</v>
      </c>
      <c r="E165" s="49" t="s">
        <v>315</v>
      </c>
      <c r="F165" s="50" t="s">
        <v>316</v>
      </c>
      <c r="G165" s="51"/>
      <c r="H165" s="52">
        <v>326725.57864300034</v>
      </c>
      <c r="I165" s="52">
        <v>0</v>
      </c>
      <c r="J165" s="52">
        <v>0</v>
      </c>
      <c r="K165" s="52">
        <v>0</v>
      </c>
      <c r="L165" s="52">
        <v>0</v>
      </c>
      <c r="M165" s="53">
        <v>326725.57864300034</v>
      </c>
    </row>
    <row r="166" spans="1:13" x14ac:dyDescent="0.25">
      <c r="A166" s="580"/>
      <c r="B166" s="582"/>
      <c r="C166" s="584"/>
      <c r="D166" s="79">
        <v>128306</v>
      </c>
      <c r="E166" s="80" t="s">
        <v>317</v>
      </c>
      <c r="F166" s="81" t="s">
        <v>318</v>
      </c>
      <c r="G166" s="82"/>
      <c r="H166" s="83">
        <v>107327.93550454798</v>
      </c>
      <c r="I166" s="83">
        <v>0</v>
      </c>
      <c r="J166" s="83">
        <v>0</v>
      </c>
      <c r="K166" s="83">
        <v>0</v>
      </c>
      <c r="L166" s="83">
        <v>0</v>
      </c>
      <c r="M166" s="84">
        <v>107327.93550454798</v>
      </c>
    </row>
    <row r="167" spans="1:13" x14ac:dyDescent="0.25">
      <c r="A167" s="580"/>
      <c r="B167" s="582"/>
      <c r="C167" s="85" t="str">
        <f>+C162&amp;" Total"</f>
        <v>2.1.6 Product Management Total</v>
      </c>
      <c r="D167" s="86"/>
      <c r="E167" s="87"/>
      <c r="F167" s="88"/>
      <c r="G167" s="89">
        <v>2</v>
      </c>
      <c r="H167" s="90">
        <v>434053.5141475483</v>
      </c>
      <c r="I167" s="90">
        <v>10650</v>
      </c>
      <c r="J167" s="90">
        <v>0</v>
      </c>
      <c r="K167" s="90">
        <v>22080</v>
      </c>
      <c r="L167" s="90">
        <v>0</v>
      </c>
      <c r="M167" s="91">
        <v>466783.5141475483</v>
      </c>
    </row>
    <row r="168" spans="1:13" x14ac:dyDescent="0.25">
      <c r="A168" s="580"/>
      <c r="B168" s="582"/>
      <c r="C168" s="584" t="s">
        <v>319</v>
      </c>
      <c r="D168" s="48">
        <v>120625</v>
      </c>
      <c r="E168" s="49" t="s">
        <v>320</v>
      </c>
      <c r="F168" s="50" t="s">
        <v>321</v>
      </c>
      <c r="G168" s="51"/>
      <c r="H168" s="52">
        <v>255364.29388862499</v>
      </c>
      <c r="I168" s="52">
        <v>42364</v>
      </c>
      <c r="J168" s="52">
        <v>278296</v>
      </c>
      <c r="K168" s="52">
        <v>119069.33333333333</v>
      </c>
      <c r="L168" s="52">
        <v>80000</v>
      </c>
      <c r="M168" s="53">
        <v>775093.62722195836</v>
      </c>
    </row>
    <row r="169" spans="1:13" x14ac:dyDescent="0.25">
      <c r="A169" s="580"/>
      <c r="B169" s="582"/>
      <c r="C169" s="584"/>
      <c r="D169" s="92" t="s">
        <v>322</v>
      </c>
      <c r="E169" s="49" t="s">
        <v>320</v>
      </c>
      <c r="F169" s="50" t="s">
        <v>321</v>
      </c>
      <c r="G169" s="51"/>
      <c r="H169" s="52">
        <v>0</v>
      </c>
      <c r="I169" s="52">
        <v>0</v>
      </c>
      <c r="J169" s="52">
        <v>600000</v>
      </c>
      <c r="K169" s="52">
        <v>0</v>
      </c>
      <c r="L169" s="52">
        <v>0</v>
      </c>
      <c r="M169" s="53">
        <v>600000</v>
      </c>
    </row>
    <row r="170" spans="1:13" x14ac:dyDescent="0.25">
      <c r="A170" s="580"/>
      <c r="B170" s="582"/>
      <c r="C170" s="85" t="str">
        <f>+C168&amp;" Total"</f>
        <v>2.1.7 Implementation of IANA Functions Stewardship Transition &amp; Enhancing ICANN Accountability Total</v>
      </c>
      <c r="D170" s="86"/>
      <c r="E170" s="87"/>
      <c r="F170" s="88"/>
      <c r="G170" s="89">
        <v>1</v>
      </c>
      <c r="H170" s="90">
        <v>255364.29388862499</v>
      </c>
      <c r="I170" s="90">
        <v>42364</v>
      </c>
      <c r="J170" s="90">
        <v>878296</v>
      </c>
      <c r="K170" s="90">
        <v>119069.33333333333</v>
      </c>
      <c r="L170" s="90">
        <v>80000</v>
      </c>
      <c r="M170" s="91">
        <v>1375093.6272219582</v>
      </c>
    </row>
    <row r="171" spans="1:13" ht="15.75" thickBot="1" x14ac:dyDescent="0.3">
      <c r="A171" s="580"/>
      <c r="B171" s="93" t="str">
        <f>+B126&amp;" Total"</f>
        <v>2.1 Foster and coordinate a healthy, secure, stable, and resilient identifier ecosystem Total</v>
      </c>
      <c r="C171" s="94"/>
      <c r="D171" s="95"/>
      <c r="E171" s="96"/>
      <c r="F171" s="97"/>
      <c r="G171" s="98">
        <v>53.516666666666666</v>
      </c>
      <c r="H171" s="99">
        <v>8534256.6264506485</v>
      </c>
      <c r="I171" s="99">
        <v>1214033.03</v>
      </c>
      <c r="J171" s="99">
        <v>3875797</v>
      </c>
      <c r="K171" s="99">
        <v>697729.33333333326</v>
      </c>
      <c r="L171" s="99">
        <v>179000</v>
      </c>
      <c r="M171" s="100">
        <v>14500815.989783982</v>
      </c>
    </row>
    <row r="172" spans="1:13" ht="30" x14ac:dyDescent="0.25">
      <c r="A172" s="580"/>
      <c r="B172" s="581" t="s">
        <v>323</v>
      </c>
      <c r="C172" s="584" t="s">
        <v>324</v>
      </c>
      <c r="D172" s="6">
        <v>11913</v>
      </c>
      <c r="E172" s="24" t="s">
        <v>325</v>
      </c>
      <c r="F172" s="25" t="s">
        <v>326</v>
      </c>
      <c r="G172" s="26"/>
      <c r="H172" s="27">
        <v>0</v>
      </c>
      <c r="I172" s="27">
        <v>0</v>
      </c>
      <c r="J172" s="27">
        <v>0</v>
      </c>
      <c r="K172" s="27">
        <v>0</v>
      </c>
      <c r="L172" s="27">
        <v>0</v>
      </c>
      <c r="M172" s="28">
        <v>0</v>
      </c>
    </row>
    <row r="173" spans="1:13" x14ac:dyDescent="0.25">
      <c r="A173" s="580"/>
      <c r="B173" s="582"/>
      <c r="C173" s="584"/>
      <c r="D173" s="79">
        <v>26119</v>
      </c>
      <c r="E173" s="80" t="s">
        <v>327</v>
      </c>
      <c r="F173" s="81" t="s">
        <v>328</v>
      </c>
      <c r="G173" s="82"/>
      <c r="H173" s="83">
        <v>36959.11458589301</v>
      </c>
      <c r="I173" s="83">
        <v>0</v>
      </c>
      <c r="J173" s="83">
        <v>0</v>
      </c>
      <c r="K173" s="83">
        <v>0</v>
      </c>
      <c r="L173" s="83">
        <v>0</v>
      </c>
      <c r="M173" s="84">
        <v>36959.11458589301</v>
      </c>
    </row>
    <row r="174" spans="1:13" ht="30" x14ac:dyDescent="0.25">
      <c r="A174" s="580"/>
      <c r="B174" s="582"/>
      <c r="C174" s="584"/>
      <c r="D174" s="6">
        <v>31461</v>
      </c>
      <c r="E174" s="24" t="s">
        <v>329</v>
      </c>
      <c r="F174" s="25" t="s">
        <v>330</v>
      </c>
      <c r="G174" s="26"/>
      <c r="H174" s="27">
        <v>36959.11458589301</v>
      </c>
      <c r="I174" s="27">
        <v>0</v>
      </c>
      <c r="J174" s="27">
        <v>0</v>
      </c>
      <c r="K174" s="27">
        <v>0</v>
      </c>
      <c r="L174" s="27">
        <v>0</v>
      </c>
      <c r="M174" s="28">
        <v>36959.11458589301</v>
      </c>
    </row>
    <row r="175" spans="1:13" x14ac:dyDescent="0.25">
      <c r="A175" s="580"/>
      <c r="B175" s="582"/>
      <c r="C175" s="584"/>
      <c r="D175" s="79">
        <v>123558</v>
      </c>
      <c r="E175" s="80" t="s">
        <v>331</v>
      </c>
      <c r="F175" s="81" t="s">
        <v>332</v>
      </c>
      <c r="G175" s="82"/>
      <c r="H175" s="83">
        <v>0</v>
      </c>
      <c r="I175" s="83">
        <v>0</v>
      </c>
      <c r="J175" s="83">
        <v>0</v>
      </c>
      <c r="K175" s="83">
        <v>0</v>
      </c>
      <c r="L175" s="83">
        <v>0</v>
      </c>
      <c r="M175" s="84">
        <v>0</v>
      </c>
    </row>
    <row r="176" spans="1:13" ht="30" x14ac:dyDescent="0.25">
      <c r="A176" s="580"/>
      <c r="B176" s="582"/>
      <c r="C176" s="584"/>
      <c r="D176" s="6">
        <v>128203</v>
      </c>
      <c r="E176" s="24" t="s">
        <v>333</v>
      </c>
      <c r="F176" s="25" t="s">
        <v>334</v>
      </c>
      <c r="G176" s="26"/>
      <c r="H176" s="27">
        <v>193223.63426131601</v>
      </c>
      <c r="I176" s="27">
        <v>15775.999999999995</v>
      </c>
      <c r="J176" s="27">
        <v>0</v>
      </c>
      <c r="K176" s="27">
        <v>0</v>
      </c>
      <c r="L176" s="27">
        <v>0</v>
      </c>
      <c r="M176" s="28">
        <v>208999.63426131601</v>
      </c>
    </row>
    <row r="177" spans="1:13" x14ac:dyDescent="0.25">
      <c r="A177" s="580"/>
      <c r="B177" s="582"/>
      <c r="C177" s="85" t="str">
        <f>+C172&amp;" Total"</f>
        <v>2.2.1 WHOIS Core Function/Service &amp; Improvements Total</v>
      </c>
      <c r="D177" s="86"/>
      <c r="E177" s="87"/>
      <c r="F177" s="88"/>
      <c r="G177" s="89">
        <v>0.6</v>
      </c>
      <c r="H177" s="90">
        <v>267141.86343310203</v>
      </c>
      <c r="I177" s="90">
        <v>15775.999999999995</v>
      </c>
      <c r="J177" s="90">
        <v>0</v>
      </c>
      <c r="K177" s="90">
        <v>0</v>
      </c>
      <c r="L177" s="90">
        <v>0</v>
      </c>
      <c r="M177" s="91">
        <v>282917.86343310203</v>
      </c>
    </row>
    <row r="178" spans="1:13" ht="30" x14ac:dyDescent="0.25">
      <c r="A178" s="580"/>
      <c r="B178" s="582"/>
      <c r="C178" s="584" t="s">
        <v>335</v>
      </c>
      <c r="D178" s="79">
        <v>32009</v>
      </c>
      <c r="E178" s="80" t="s">
        <v>336</v>
      </c>
      <c r="F178" s="81" t="s">
        <v>337</v>
      </c>
      <c r="G178" s="82"/>
      <c r="H178" s="83">
        <v>121374.0034743954</v>
      </c>
      <c r="I178" s="83">
        <v>0</v>
      </c>
      <c r="J178" s="83">
        <v>0</v>
      </c>
      <c r="K178" s="83">
        <v>0</v>
      </c>
      <c r="L178" s="83">
        <v>0</v>
      </c>
      <c r="M178" s="84">
        <v>121374.0034743954</v>
      </c>
    </row>
    <row r="179" spans="1:13" ht="30" x14ac:dyDescent="0.25">
      <c r="A179" s="580"/>
      <c r="B179" s="582"/>
      <c r="C179" s="584"/>
      <c r="D179" s="48">
        <v>32010</v>
      </c>
      <c r="E179" s="49" t="s">
        <v>338</v>
      </c>
      <c r="F179" s="50" t="s">
        <v>339</v>
      </c>
      <c r="G179" s="51"/>
      <c r="H179" s="52">
        <v>104178.91590469773</v>
      </c>
      <c r="I179" s="52">
        <v>0</v>
      </c>
      <c r="J179" s="52">
        <v>0</v>
      </c>
      <c r="K179" s="52">
        <v>0</v>
      </c>
      <c r="L179" s="52">
        <v>0</v>
      </c>
      <c r="M179" s="53">
        <v>104178.91590469773</v>
      </c>
    </row>
    <row r="180" spans="1:13" x14ac:dyDescent="0.25">
      <c r="A180" s="580"/>
      <c r="B180" s="582"/>
      <c r="C180" s="584"/>
      <c r="D180" s="79">
        <v>32011</v>
      </c>
      <c r="E180" s="80" t="s">
        <v>340</v>
      </c>
      <c r="F180" s="81" t="s">
        <v>341</v>
      </c>
      <c r="G180" s="82"/>
      <c r="H180" s="83">
        <v>193456.49610875003</v>
      </c>
      <c r="I180" s="83">
        <v>0</v>
      </c>
      <c r="J180" s="83">
        <v>0</v>
      </c>
      <c r="K180" s="83">
        <v>52000</v>
      </c>
      <c r="L180" s="83">
        <v>25000</v>
      </c>
      <c r="M180" s="84">
        <v>270456.49610875</v>
      </c>
    </row>
    <row r="181" spans="1:13" ht="30" x14ac:dyDescent="0.25">
      <c r="A181" s="580"/>
      <c r="B181" s="582"/>
      <c r="C181" s="584"/>
      <c r="D181" s="48">
        <v>127449</v>
      </c>
      <c r="E181" s="49" t="s">
        <v>342</v>
      </c>
      <c r="F181" s="50" t="s">
        <v>337</v>
      </c>
      <c r="G181" s="51"/>
      <c r="H181" s="52">
        <v>0</v>
      </c>
      <c r="I181" s="52">
        <v>0</v>
      </c>
      <c r="J181" s="52">
        <v>60000</v>
      </c>
      <c r="K181" s="52">
        <v>1000</v>
      </c>
      <c r="L181" s="52">
        <v>24000</v>
      </c>
      <c r="M181" s="53">
        <v>85000</v>
      </c>
    </row>
    <row r="182" spans="1:13" x14ac:dyDescent="0.25">
      <c r="A182" s="580"/>
      <c r="B182" s="582"/>
      <c r="C182" s="584"/>
      <c r="D182" s="79">
        <v>127452</v>
      </c>
      <c r="E182" s="80" t="s">
        <v>343</v>
      </c>
      <c r="F182" s="81" t="s">
        <v>343</v>
      </c>
      <c r="G182" s="82"/>
      <c r="H182" s="83">
        <v>28163.984783750002</v>
      </c>
      <c r="I182" s="83">
        <v>25000</v>
      </c>
      <c r="J182" s="83">
        <v>0</v>
      </c>
      <c r="K182" s="83">
        <v>50000</v>
      </c>
      <c r="L182" s="83">
        <v>0</v>
      </c>
      <c r="M182" s="84">
        <v>103163.98478375</v>
      </c>
    </row>
    <row r="183" spans="1:13" x14ac:dyDescent="0.25">
      <c r="A183" s="580"/>
      <c r="B183" s="582"/>
      <c r="C183" s="584"/>
      <c r="D183" s="48">
        <v>127453</v>
      </c>
      <c r="E183" s="49" t="s">
        <v>344</v>
      </c>
      <c r="F183" s="50" t="s">
        <v>344</v>
      </c>
      <c r="G183" s="51"/>
      <c r="H183" s="52">
        <v>163688.16739189543</v>
      </c>
      <c r="I183" s="52">
        <v>0</v>
      </c>
      <c r="J183" s="52">
        <v>120000</v>
      </c>
      <c r="K183" s="52">
        <v>0</v>
      </c>
      <c r="L183" s="52">
        <v>0</v>
      </c>
      <c r="M183" s="53">
        <v>283688.16739189543</v>
      </c>
    </row>
    <row r="184" spans="1:13" x14ac:dyDescent="0.25">
      <c r="A184" s="580"/>
      <c r="B184" s="582"/>
      <c r="C184" s="85" t="str">
        <f>+C178&amp;" Total"</f>
        <v>2.2.2 Identifier Evolution Total</v>
      </c>
      <c r="D184" s="86"/>
      <c r="E184" s="87"/>
      <c r="F184" s="88"/>
      <c r="G184" s="89">
        <v>1.9500000000000002</v>
      </c>
      <c r="H184" s="90">
        <v>610861.56766348868</v>
      </c>
      <c r="I184" s="90">
        <v>25000</v>
      </c>
      <c r="J184" s="90">
        <v>180000</v>
      </c>
      <c r="K184" s="90">
        <v>103000</v>
      </c>
      <c r="L184" s="90">
        <v>49000</v>
      </c>
      <c r="M184" s="91">
        <v>967861.56766348856</v>
      </c>
    </row>
    <row r="185" spans="1:13" x14ac:dyDescent="0.25">
      <c r="A185" s="580"/>
      <c r="B185" s="582"/>
      <c r="C185" s="506" t="s">
        <v>345</v>
      </c>
      <c r="D185" s="6">
        <v>32002</v>
      </c>
      <c r="E185" s="24" t="s">
        <v>346</v>
      </c>
      <c r="F185" s="25" t="s">
        <v>347</v>
      </c>
      <c r="G185" s="26"/>
      <c r="H185" s="27">
        <v>67986.274717499997</v>
      </c>
      <c r="I185" s="27">
        <v>0</v>
      </c>
      <c r="J185" s="27">
        <v>0</v>
      </c>
      <c r="K185" s="27">
        <v>0</v>
      </c>
      <c r="L185" s="27">
        <v>0</v>
      </c>
      <c r="M185" s="28">
        <v>67986.274717499997</v>
      </c>
    </row>
    <row r="186" spans="1:13" x14ac:dyDescent="0.25">
      <c r="A186" s="580"/>
      <c r="B186" s="582"/>
      <c r="C186" s="85" t="str">
        <f>+C185&amp;" Total"</f>
        <v>2.2.3 Technical Experts Group Total</v>
      </c>
      <c r="D186" s="86"/>
      <c r="E186" s="87"/>
      <c r="F186" s="88"/>
      <c r="G186" s="89">
        <v>0.3</v>
      </c>
      <c r="H186" s="90">
        <v>67986.274717499997</v>
      </c>
      <c r="I186" s="90">
        <v>0</v>
      </c>
      <c r="J186" s="90">
        <v>0</v>
      </c>
      <c r="K186" s="90">
        <v>0</v>
      </c>
      <c r="L186" s="90">
        <v>0</v>
      </c>
      <c r="M186" s="91">
        <v>67986.274717499997</v>
      </c>
    </row>
    <row r="187" spans="1:13" x14ac:dyDescent="0.25">
      <c r="A187" s="580"/>
      <c r="B187" s="582"/>
      <c r="C187" s="585" t="s">
        <v>348</v>
      </c>
      <c r="D187" s="6">
        <v>32000</v>
      </c>
      <c r="E187" s="24" t="s">
        <v>349</v>
      </c>
      <c r="F187" s="25" t="s">
        <v>350</v>
      </c>
      <c r="G187" s="26"/>
      <c r="H187" s="27">
        <v>216239.74117216305</v>
      </c>
      <c r="I187" s="27">
        <v>12000</v>
      </c>
      <c r="J187" s="27">
        <v>36000</v>
      </c>
      <c r="K187" s="27">
        <v>0</v>
      </c>
      <c r="L187" s="27">
        <v>0</v>
      </c>
      <c r="M187" s="28">
        <v>264239.74117216305</v>
      </c>
    </row>
    <row r="188" spans="1:13" ht="60" x14ac:dyDescent="0.25">
      <c r="A188" s="580"/>
      <c r="B188" s="582"/>
      <c r="C188" s="585"/>
      <c r="D188" s="79">
        <v>32001</v>
      </c>
      <c r="E188" s="80" t="s">
        <v>351</v>
      </c>
      <c r="F188" s="81" t="s">
        <v>352</v>
      </c>
      <c r="G188" s="82"/>
      <c r="H188" s="83">
        <v>72530.575899461488</v>
      </c>
      <c r="I188" s="83">
        <v>0</v>
      </c>
      <c r="J188" s="83">
        <v>0</v>
      </c>
      <c r="K188" s="83">
        <v>0</v>
      </c>
      <c r="L188" s="83">
        <v>60000</v>
      </c>
      <c r="M188" s="84">
        <v>132530.57589946149</v>
      </c>
    </row>
    <row r="189" spans="1:13" ht="30" x14ac:dyDescent="0.25">
      <c r="A189" s="580"/>
      <c r="B189" s="582"/>
      <c r="C189" s="585"/>
      <c r="D189" s="6">
        <v>32005</v>
      </c>
      <c r="E189" s="24" t="s">
        <v>353</v>
      </c>
      <c r="F189" s="25" t="s">
        <v>354</v>
      </c>
      <c r="G189" s="26"/>
      <c r="H189" s="27">
        <v>36398.679158750005</v>
      </c>
      <c r="I189" s="27">
        <v>0</v>
      </c>
      <c r="J189" s="27">
        <v>36000</v>
      </c>
      <c r="K189" s="27">
        <v>13000</v>
      </c>
      <c r="L189" s="27">
        <v>35000</v>
      </c>
      <c r="M189" s="28">
        <v>120398.67915875</v>
      </c>
    </row>
    <row r="190" spans="1:13" ht="30" x14ac:dyDescent="0.25">
      <c r="A190" s="580"/>
      <c r="B190" s="582"/>
      <c r="C190" s="585"/>
      <c r="D190" s="79">
        <v>32006</v>
      </c>
      <c r="E190" s="80" t="s">
        <v>355</v>
      </c>
      <c r="F190" s="81" t="s">
        <v>356</v>
      </c>
      <c r="G190" s="82"/>
      <c r="H190" s="83">
        <v>229822.2836560045</v>
      </c>
      <c r="I190" s="83">
        <v>3000</v>
      </c>
      <c r="J190" s="83">
        <v>48000</v>
      </c>
      <c r="K190" s="83">
        <v>0</v>
      </c>
      <c r="L190" s="83">
        <v>10000</v>
      </c>
      <c r="M190" s="84">
        <v>290822.28365600447</v>
      </c>
    </row>
    <row r="191" spans="1:13" x14ac:dyDescent="0.25">
      <c r="A191" s="580"/>
      <c r="B191" s="582"/>
      <c r="C191" s="585"/>
      <c r="D191" s="6">
        <v>32007</v>
      </c>
      <c r="E191" s="24" t="s">
        <v>357</v>
      </c>
      <c r="F191" s="25" t="s">
        <v>358</v>
      </c>
      <c r="G191" s="26"/>
      <c r="H191" s="27">
        <v>244725.45729170943</v>
      </c>
      <c r="I191" s="27">
        <v>0</v>
      </c>
      <c r="J191" s="27">
        <v>48000</v>
      </c>
      <c r="K191" s="27">
        <v>0</v>
      </c>
      <c r="L191" s="27">
        <v>40000</v>
      </c>
      <c r="M191" s="28">
        <v>332725.45729170943</v>
      </c>
    </row>
    <row r="192" spans="1:13" ht="165" x14ac:dyDescent="0.25">
      <c r="A192" s="580"/>
      <c r="B192" s="582"/>
      <c r="C192" s="585"/>
      <c r="D192" s="79">
        <v>124203</v>
      </c>
      <c r="E192" s="80" t="s">
        <v>359</v>
      </c>
      <c r="F192" s="81" t="s">
        <v>360</v>
      </c>
      <c r="G192" s="82"/>
      <c r="H192" s="83">
        <v>210897.54671662912</v>
      </c>
      <c r="I192" s="83">
        <v>0</v>
      </c>
      <c r="J192" s="83">
        <v>0</v>
      </c>
      <c r="K192" s="83">
        <v>0</v>
      </c>
      <c r="L192" s="83">
        <v>0</v>
      </c>
      <c r="M192" s="84">
        <v>210897.54671662912</v>
      </c>
    </row>
    <row r="193" spans="1:13" ht="30" x14ac:dyDescent="0.25">
      <c r="A193" s="580"/>
      <c r="B193" s="582"/>
      <c r="C193" s="585"/>
      <c r="D193" s="6">
        <v>124204</v>
      </c>
      <c r="E193" s="24" t="s">
        <v>361</v>
      </c>
      <c r="F193" s="25" t="s">
        <v>362</v>
      </c>
      <c r="G193" s="26"/>
      <c r="H193" s="27">
        <v>231187.83089225914</v>
      </c>
      <c r="I193" s="27">
        <v>80996.049999999988</v>
      </c>
      <c r="J193" s="27">
        <v>0</v>
      </c>
      <c r="K193" s="27">
        <v>4320</v>
      </c>
      <c r="L193" s="27">
        <v>0</v>
      </c>
      <c r="M193" s="28">
        <v>316503.88089225913</v>
      </c>
    </row>
    <row r="194" spans="1:13" x14ac:dyDescent="0.25">
      <c r="A194" s="580"/>
      <c r="B194" s="582"/>
      <c r="C194" s="585"/>
      <c r="D194" s="79">
        <v>124205</v>
      </c>
      <c r="E194" s="80" t="s">
        <v>363</v>
      </c>
      <c r="F194" s="81" t="s">
        <v>364</v>
      </c>
      <c r="G194" s="82"/>
      <c r="H194" s="83">
        <v>546415.48042829428</v>
      </c>
      <c r="I194" s="83">
        <v>162952.01999999999</v>
      </c>
      <c r="J194" s="83">
        <v>0</v>
      </c>
      <c r="K194" s="83">
        <v>90000</v>
      </c>
      <c r="L194" s="83">
        <v>0</v>
      </c>
      <c r="M194" s="84">
        <v>799367.5004282943</v>
      </c>
    </row>
    <row r="195" spans="1:13" ht="150" x14ac:dyDescent="0.25">
      <c r="A195" s="580"/>
      <c r="B195" s="582"/>
      <c r="C195" s="585"/>
      <c r="D195" s="6">
        <v>124206</v>
      </c>
      <c r="E195" s="24" t="s">
        <v>365</v>
      </c>
      <c r="F195" s="25" t="s">
        <v>366</v>
      </c>
      <c r="G195" s="26"/>
      <c r="H195" s="27">
        <v>301228.69810026418</v>
      </c>
      <c r="I195" s="27">
        <v>0</v>
      </c>
      <c r="J195" s="27">
        <v>220000</v>
      </c>
      <c r="K195" s="27">
        <v>0</v>
      </c>
      <c r="L195" s="27">
        <v>0</v>
      </c>
      <c r="M195" s="28">
        <v>521228.69810026418</v>
      </c>
    </row>
    <row r="196" spans="1:13" ht="60" x14ac:dyDescent="0.25">
      <c r="A196" s="580"/>
      <c r="B196" s="582"/>
      <c r="C196" s="585"/>
      <c r="D196" s="79">
        <v>124207</v>
      </c>
      <c r="E196" s="80" t="s">
        <v>367</v>
      </c>
      <c r="F196" s="81" t="s">
        <v>368</v>
      </c>
      <c r="G196" s="82"/>
      <c r="H196" s="83">
        <v>477058.53413626424</v>
      </c>
      <c r="I196" s="83">
        <v>9952</v>
      </c>
      <c r="J196" s="83">
        <v>0</v>
      </c>
      <c r="K196" s="83">
        <v>0</v>
      </c>
      <c r="L196" s="83">
        <v>0</v>
      </c>
      <c r="M196" s="84">
        <v>487010.53413626424</v>
      </c>
    </row>
    <row r="197" spans="1:13" x14ac:dyDescent="0.25">
      <c r="A197" s="580"/>
      <c r="B197" s="582"/>
      <c r="C197" s="585"/>
      <c r="D197" s="6">
        <v>124208</v>
      </c>
      <c r="E197" s="24" t="s">
        <v>369</v>
      </c>
      <c r="F197" s="25" t="s">
        <v>370</v>
      </c>
      <c r="G197" s="26"/>
      <c r="H197" s="27">
        <v>247687.37689258007</v>
      </c>
      <c r="I197" s="27">
        <v>0</v>
      </c>
      <c r="J197" s="27">
        <v>0</v>
      </c>
      <c r="K197" s="27">
        <v>40000</v>
      </c>
      <c r="L197" s="27">
        <v>0</v>
      </c>
      <c r="M197" s="28">
        <v>287687.37689258007</v>
      </c>
    </row>
    <row r="198" spans="1:13" x14ac:dyDescent="0.25">
      <c r="A198" s="580"/>
      <c r="B198" s="582"/>
      <c r="C198" s="85" t="str">
        <f>+C187&amp;" Total"</f>
        <v>2.2.4 Security, Stability, and Resiliency of Internet Identifiers Total</v>
      </c>
      <c r="D198" s="86"/>
      <c r="E198" s="87"/>
      <c r="F198" s="88"/>
      <c r="G198" s="89">
        <v>10.6</v>
      </c>
      <c r="H198" s="101">
        <v>2814192.2043443792</v>
      </c>
      <c r="I198" s="101">
        <v>268900.06999999995</v>
      </c>
      <c r="J198" s="101">
        <v>388000</v>
      </c>
      <c r="K198" s="101">
        <v>147320</v>
      </c>
      <c r="L198" s="101">
        <v>145000</v>
      </c>
      <c r="M198" s="102">
        <v>3763412.2743443791</v>
      </c>
    </row>
    <row r="199" spans="1:13" ht="15.75" thickBot="1" x14ac:dyDescent="0.3">
      <c r="A199" s="580"/>
      <c r="B199" s="93" t="str">
        <f>+B172&amp;" Total"</f>
        <v>2.2 Proactively plan for changes in the use of unique identifiers and develop technology roadmaps to help guide ICANN activities Total</v>
      </c>
      <c r="C199" s="94"/>
      <c r="D199" s="103"/>
      <c r="E199" s="94"/>
      <c r="F199" s="104"/>
      <c r="G199" s="98">
        <v>13.45</v>
      </c>
      <c r="H199" s="99">
        <v>3760181.9101584698</v>
      </c>
      <c r="I199" s="99">
        <v>309676.06999999995</v>
      </c>
      <c r="J199" s="99">
        <v>568000</v>
      </c>
      <c r="K199" s="99">
        <v>250320</v>
      </c>
      <c r="L199" s="99">
        <v>194000</v>
      </c>
      <c r="M199" s="100">
        <v>5082177.9801584696</v>
      </c>
    </row>
    <row r="200" spans="1:13" ht="75" x14ac:dyDescent="0.25">
      <c r="A200" s="580"/>
      <c r="B200" s="581" t="s">
        <v>371</v>
      </c>
      <c r="C200" s="513" t="s">
        <v>853</v>
      </c>
      <c r="D200" s="79">
        <v>129657</v>
      </c>
      <c r="E200" s="80" t="s">
        <v>372</v>
      </c>
      <c r="F200" s="81" t="s">
        <v>373</v>
      </c>
      <c r="G200" s="82"/>
      <c r="H200" s="83">
        <v>173250</v>
      </c>
      <c r="I200" s="83">
        <v>0</v>
      </c>
      <c r="J200" s="83">
        <v>0</v>
      </c>
      <c r="K200" s="83">
        <v>0</v>
      </c>
      <c r="L200" s="83">
        <v>0</v>
      </c>
      <c r="M200" s="84">
        <v>173250</v>
      </c>
    </row>
    <row r="201" spans="1:13" x14ac:dyDescent="0.25">
      <c r="A201" s="580"/>
      <c r="B201" s="582"/>
      <c r="C201" s="85" t="str">
        <f>+C200&amp;" Total"</f>
        <v>2.3.1 Registration Directory Services Analysis and Development  Total</v>
      </c>
      <c r="D201" s="86"/>
      <c r="E201" s="87"/>
      <c r="F201" s="88"/>
      <c r="G201" s="89">
        <v>1</v>
      </c>
      <c r="H201" s="90">
        <v>173250</v>
      </c>
      <c r="I201" s="90">
        <v>0</v>
      </c>
      <c r="J201" s="90">
        <v>0</v>
      </c>
      <c r="K201" s="90">
        <v>0</v>
      </c>
      <c r="L201" s="90">
        <v>0</v>
      </c>
      <c r="M201" s="91">
        <v>173250</v>
      </c>
    </row>
    <row r="202" spans="1:13" x14ac:dyDescent="0.25">
      <c r="A202" s="580"/>
      <c r="B202" s="582"/>
      <c r="C202" s="85" t="s">
        <v>374</v>
      </c>
      <c r="D202" s="105" t="s">
        <v>375</v>
      </c>
      <c r="E202" s="24" t="s">
        <v>376</v>
      </c>
      <c r="F202" s="25" t="s">
        <v>376</v>
      </c>
      <c r="G202" s="26"/>
      <c r="H202" s="27">
        <v>0</v>
      </c>
      <c r="I202" s="27">
        <v>0</v>
      </c>
      <c r="J202" s="27">
        <v>0</v>
      </c>
      <c r="K202" s="27">
        <v>0</v>
      </c>
      <c r="L202" s="27">
        <v>0</v>
      </c>
      <c r="M202" s="28">
        <v>0</v>
      </c>
    </row>
    <row r="203" spans="1:13" x14ac:dyDescent="0.25">
      <c r="A203" s="580"/>
      <c r="B203" s="582"/>
      <c r="C203" s="85" t="str">
        <f>+C202&amp;" Total"</f>
        <v>2.3.2 Placeholder: Projects in this portfolio were moved to 2.1.5 based on feedback received on the draft plans. This placeholder has been retained to minimize reader confusion regarding portfolio numbering. Total</v>
      </c>
      <c r="D203" s="86"/>
      <c r="E203" s="87"/>
      <c r="F203" s="88"/>
      <c r="G203" s="89">
        <v>0</v>
      </c>
      <c r="H203" s="90">
        <v>0</v>
      </c>
      <c r="I203" s="90">
        <v>0</v>
      </c>
      <c r="J203" s="90">
        <v>0</v>
      </c>
      <c r="K203" s="90">
        <v>0</v>
      </c>
      <c r="L203" s="90">
        <v>0</v>
      </c>
      <c r="M203" s="91">
        <v>0</v>
      </c>
    </row>
    <row r="204" spans="1:13" ht="90" x14ac:dyDescent="0.25">
      <c r="A204" s="580"/>
      <c r="B204" s="582"/>
      <c r="C204" s="584" t="s">
        <v>377</v>
      </c>
      <c r="D204" s="79">
        <v>10343</v>
      </c>
      <c r="E204" s="80" t="s">
        <v>378</v>
      </c>
      <c r="F204" s="81" t="s">
        <v>379</v>
      </c>
      <c r="G204" s="82"/>
      <c r="H204" s="83">
        <v>368652.69616741408</v>
      </c>
      <c r="I204" s="83">
        <v>0</v>
      </c>
      <c r="J204" s="83">
        <v>193400</v>
      </c>
      <c r="K204" s="83">
        <v>0</v>
      </c>
      <c r="L204" s="83">
        <v>0</v>
      </c>
      <c r="M204" s="84">
        <v>562052.69616741408</v>
      </c>
    </row>
    <row r="205" spans="1:13" ht="45" x14ac:dyDescent="0.25">
      <c r="A205" s="580"/>
      <c r="B205" s="582"/>
      <c r="C205" s="584"/>
      <c r="D205" s="6">
        <v>26015</v>
      </c>
      <c r="E205" s="24" t="s">
        <v>380</v>
      </c>
      <c r="F205" s="25" t="s">
        <v>381</v>
      </c>
      <c r="G205" s="26"/>
      <c r="H205" s="27">
        <v>168000</v>
      </c>
      <c r="I205" s="27">
        <v>0</v>
      </c>
      <c r="J205" s="27">
        <v>0</v>
      </c>
      <c r="K205" s="27">
        <v>0</v>
      </c>
      <c r="L205" s="27">
        <v>0</v>
      </c>
      <c r="M205" s="28">
        <v>168000</v>
      </c>
    </row>
    <row r="206" spans="1:13" x14ac:dyDescent="0.25">
      <c r="A206" s="580"/>
      <c r="B206" s="582"/>
      <c r="C206" s="584"/>
      <c r="D206" s="79">
        <v>122002</v>
      </c>
      <c r="E206" s="80" t="s">
        <v>382</v>
      </c>
      <c r="F206" s="81" t="s">
        <v>383</v>
      </c>
      <c r="G206" s="82"/>
      <c r="H206" s="83">
        <v>35364.537185474197</v>
      </c>
      <c r="I206" s="83">
        <v>0</v>
      </c>
      <c r="J206" s="83">
        <v>0</v>
      </c>
      <c r="K206" s="83">
        <v>5000</v>
      </c>
      <c r="L206" s="83">
        <v>0</v>
      </c>
      <c r="M206" s="84">
        <v>40364.537185474197</v>
      </c>
    </row>
    <row r="207" spans="1:13" x14ac:dyDescent="0.25">
      <c r="A207" s="580"/>
      <c r="B207" s="582"/>
      <c r="C207" s="85" t="str">
        <f>+C204&amp;" Total"</f>
        <v>2.3.3 GDD Technical Services Total</v>
      </c>
      <c r="D207" s="86"/>
      <c r="E207" s="87"/>
      <c r="F207" s="88"/>
      <c r="G207" s="89">
        <v>3.3499999999999996</v>
      </c>
      <c r="H207" s="90">
        <v>572017.23335288826</v>
      </c>
      <c r="I207" s="90">
        <v>0</v>
      </c>
      <c r="J207" s="90">
        <v>193400</v>
      </c>
      <c r="K207" s="90">
        <v>5000</v>
      </c>
      <c r="L207" s="90">
        <v>0</v>
      </c>
      <c r="M207" s="91">
        <v>770417.23335288826</v>
      </c>
    </row>
    <row r="208" spans="1:13" ht="30" x14ac:dyDescent="0.25">
      <c r="A208" s="580"/>
      <c r="B208" s="582"/>
      <c r="C208" s="584" t="s">
        <v>384</v>
      </c>
      <c r="D208" s="79">
        <v>10753</v>
      </c>
      <c r="E208" s="80" t="s">
        <v>385</v>
      </c>
      <c r="F208" s="81" t="s">
        <v>386</v>
      </c>
      <c r="G208" s="82"/>
      <c r="H208" s="83">
        <v>10381.415625000001</v>
      </c>
      <c r="I208" s="83">
        <v>0</v>
      </c>
      <c r="J208" s="83">
        <v>80000</v>
      </c>
      <c r="K208" s="83">
        <v>0</v>
      </c>
      <c r="L208" s="83">
        <v>0</v>
      </c>
      <c r="M208" s="84">
        <v>90381.415624999994</v>
      </c>
    </row>
    <row r="209" spans="1:13" ht="60" x14ac:dyDescent="0.25">
      <c r="A209" s="580"/>
      <c r="B209" s="582"/>
      <c r="C209" s="584"/>
      <c r="D209" s="6">
        <v>10855</v>
      </c>
      <c r="E209" s="24" t="s">
        <v>387</v>
      </c>
      <c r="F209" s="25" t="s">
        <v>388</v>
      </c>
      <c r="G209" s="26"/>
      <c r="H209" s="27">
        <v>40141.473750000005</v>
      </c>
      <c r="I209" s="27">
        <v>154059</v>
      </c>
      <c r="J209" s="27">
        <v>459400</v>
      </c>
      <c r="K209" s="27">
        <v>12400</v>
      </c>
      <c r="L209" s="27">
        <v>0</v>
      </c>
      <c r="M209" s="28">
        <v>666000.47375</v>
      </c>
    </row>
    <row r="210" spans="1:13" ht="120" x14ac:dyDescent="0.25">
      <c r="A210" s="580"/>
      <c r="B210" s="582"/>
      <c r="C210" s="584"/>
      <c r="D210" s="79">
        <v>13006</v>
      </c>
      <c r="E210" s="80" t="s">
        <v>389</v>
      </c>
      <c r="F210" s="81" t="s">
        <v>390</v>
      </c>
      <c r="G210" s="82"/>
      <c r="H210" s="83">
        <v>50522.889374999999</v>
      </c>
      <c r="I210" s="83">
        <v>44850</v>
      </c>
      <c r="J210" s="83">
        <v>100000</v>
      </c>
      <c r="K210" s="83">
        <v>0</v>
      </c>
      <c r="L210" s="83">
        <v>0</v>
      </c>
      <c r="M210" s="84">
        <v>195372.889375</v>
      </c>
    </row>
    <row r="211" spans="1:13" x14ac:dyDescent="0.25">
      <c r="A211" s="580"/>
      <c r="B211" s="582"/>
      <c r="C211" s="584"/>
      <c r="D211" s="6">
        <v>31207</v>
      </c>
      <c r="E211" s="24" t="s">
        <v>391</v>
      </c>
      <c r="F211" s="25" t="s">
        <v>392</v>
      </c>
      <c r="G211" s="26"/>
      <c r="H211" s="27">
        <v>15226.076249999998</v>
      </c>
      <c r="I211" s="27">
        <v>0</v>
      </c>
      <c r="J211" s="27">
        <v>110000</v>
      </c>
      <c r="K211" s="27">
        <v>0</v>
      </c>
      <c r="L211" s="27">
        <v>0</v>
      </c>
      <c r="M211" s="28">
        <v>125226.07625</v>
      </c>
    </row>
    <row r="212" spans="1:13" ht="45" x14ac:dyDescent="0.25">
      <c r="A212" s="580"/>
      <c r="B212" s="582"/>
      <c r="C212" s="584"/>
      <c r="D212" s="79">
        <v>100454</v>
      </c>
      <c r="E212" s="80" t="s">
        <v>393</v>
      </c>
      <c r="F212" s="81" t="s">
        <v>394</v>
      </c>
      <c r="G212" s="82"/>
      <c r="H212" s="83">
        <v>7613.0381249999991</v>
      </c>
      <c r="I212" s="83">
        <v>0</v>
      </c>
      <c r="J212" s="83">
        <v>30000</v>
      </c>
      <c r="K212" s="83">
        <v>0</v>
      </c>
      <c r="L212" s="83">
        <v>0</v>
      </c>
      <c r="M212" s="84">
        <v>37613.038124999999</v>
      </c>
    </row>
    <row r="213" spans="1:13" x14ac:dyDescent="0.25">
      <c r="A213" s="580"/>
      <c r="B213" s="582"/>
      <c r="C213" s="584"/>
      <c r="D213" s="6">
        <v>100459</v>
      </c>
      <c r="E213" s="24" t="s">
        <v>395</v>
      </c>
      <c r="F213" s="25" t="s">
        <v>395</v>
      </c>
      <c r="G213" s="26"/>
      <c r="H213" s="27">
        <v>30452.152499999997</v>
      </c>
      <c r="I213" s="27">
        <v>3317.333333333333</v>
      </c>
      <c r="J213" s="27">
        <v>0</v>
      </c>
      <c r="K213" s="27">
        <v>0</v>
      </c>
      <c r="L213" s="27">
        <v>0</v>
      </c>
      <c r="M213" s="53">
        <v>33769.485833333332</v>
      </c>
    </row>
    <row r="214" spans="1:13" x14ac:dyDescent="0.25">
      <c r="A214" s="580"/>
      <c r="B214" s="582"/>
      <c r="C214" s="584"/>
      <c r="D214" s="79">
        <v>100460</v>
      </c>
      <c r="E214" s="80" t="s">
        <v>396</v>
      </c>
      <c r="F214" s="81" t="s">
        <v>396</v>
      </c>
      <c r="G214" s="82"/>
      <c r="H214" s="83">
        <v>11765.604374999999</v>
      </c>
      <c r="I214" s="83">
        <v>15800</v>
      </c>
      <c r="J214" s="83">
        <v>0</v>
      </c>
      <c r="K214" s="83">
        <v>0</v>
      </c>
      <c r="L214" s="83">
        <v>0</v>
      </c>
      <c r="M214" s="84">
        <v>27565.604374999999</v>
      </c>
    </row>
    <row r="215" spans="1:13" x14ac:dyDescent="0.25">
      <c r="A215" s="580"/>
      <c r="B215" s="582"/>
      <c r="C215" s="85" t="str">
        <f>+C208&amp;" Total"</f>
        <v>2.3.4 Internationalized Domain Names Total</v>
      </c>
      <c r="D215" s="86"/>
      <c r="E215" s="87"/>
      <c r="F215" s="88"/>
      <c r="G215" s="89">
        <v>1</v>
      </c>
      <c r="H215" s="90">
        <v>166102.65</v>
      </c>
      <c r="I215" s="90">
        <v>218026.33333333334</v>
      </c>
      <c r="J215" s="90">
        <v>779400</v>
      </c>
      <c r="K215" s="90">
        <v>12400</v>
      </c>
      <c r="L215" s="90">
        <v>0</v>
      </c>
      <c r="M215" s="91">
        <v>1175928.9833333334</v>
      </c>
    </row>
    <row r="216" spans="1:13" x14ac:dyDescent="0.25">
      <c r="A216" s="580"/>
      <c r="B216" s="582"/>
      <c r="C216" s="584" t="s">
        <v>397</v>
      </c>
      <c r="D216" s="79">
        <v>124086</v>
      </c>
      <c r="E216" s="80" t="s">
        <v>398</v>
      </c>
      <c r="F216" s="81" t="s">
        <v>399</v>
      </c>
      <c r="G216" s="82"/>
      <c r="H216" s="83">
        <v>135239.78327809999</v>
      </c>
      <c r="I216" s="83">
        <v>13800</v>
      </c>
      <c r="J216" s="83">
        <v>1900500</v>
      </c>
      <c r="K216" s="83">
        <v>0</v>
      </c>
      <c r="L216" s="83">
        <v>0</v>
      </c>
      <c r="M216" s="84">
        <v>2049539.7832781</v>
      </c>
    </row>
    <row r="217" spans="1:13" ht="30" x14ac:dyDescent="0.25">
      <c r="A217" s="580"/>
      <c r="B217" s="582"/>
      <c r="C217" s="584"/>
      <c r="D217" s="6">
        <v>124087</v>
      </c>
      <c r="E217" s="24" t="s">
        <v>400</v>
      </c>
      <c r="F217" s="25" t="s">
        <v>401</v>
      </c>
      <c r="G217" s="26"/>
      <c r="H217" s="27">
        <v>403947.74183867098</v>
      </c>
      <c r="I217" s="27">
        <v>98572</v>
      </c>
      <c r="J217" s="27">
        <v>150000</v>
      </c>
      <c r="K217" s="27">
        <v>372320</v>
      </c>
      <c r="L217" s="27">
        <v>0</v>
      </c>
      <c r="M217" s="28">
        <v>1024839.741838671</v>
      </c>
    </row>
    <row r="218" spans="1:13" ht="45" x14ac:dyDescent="0.25">
      <c r="A218" s="580"/>
      <c r="B218" s="582"/>
      <c r="C218" s="584"/>
      <c r="D218" s="79">
        <v>124090</v>
      </c>
      <c r="E218" s="80" t="s">
        <v>402</v>
      </c>
      <c r="F218" s="81" t="s">
        <v>403</v>
      </c>
      <c r="G218" s="82"/>
      <c r="H218" s="83">
        <v>132048.28623855</v>
      </c>
      <c r="I218" s="83">
        <v>15362.666666666668</v>
      </c>
      <c r="J218" s="83">
        <v>2828500</v>
      </c>
      <c r="K218" s="83">
        <v>0</v>
      </c>
      <c r="L218" s="83">
        <v>0</v>
      </c>
      <c r="M218" s="84">
        <v>2975910.9529052167</v>
      </c>
    </row>
    <row r="219" spans="1:13" x14ac:dyDescent="0.25">
      <c r="A219" s="580"/>
      <c r="B219" s="582"/>
      <c r="C219" s="584"/>
      <c r="D219" s="6">
        <v>124189</v>
      </c>
      <c r="E219" s="24" t="s">
        <v>404</v>
      </c>
      <c r="F219" s="25" t="s">
        <v>405</v>
      </c>
      <c r="G219" s="26"/>
      <c r="H219" s="27">
        <v>24130.018350856008</v>
      </c>
      <c r="I219" s="27">
        <v>0</v>
      </c>
      <c r="J219" s="27">
        <v>550000</v>
      </c>
      <c r="K219" s="27">
        <v>0</v>
      </c>
      <c r="L219" s="27">
        <v>0</v>
      </c>
      <c r="M219" s="28">
        <v>574130.01835085603</v>
      </c>
    </row>
    <row r="220" spans="1:13" x14ac:dyDescent="0.25">
      <c r="A220" s="580"/>
      <c r="B220" s="582"/>
      <c r="C220" s="584"/>
      <c r="D220" s="79">
        <v>124347</v>
      </c>
      <c r="E220" s="80" t="s">
        <v>406</v>
      </c>
      <c r="F220" s="81" t="s">
        <v>407</v>
      </c>
      <c r="G220" s="82"/>
      <c r="H220" s="83">
        <v>2801568.6069589704</v>
      </c>
      <c r="I220" s="83">
        <v>713398.22843431216</v>
      </c>
      <c r="J220" s="83">
        <v>796811.22357397585</v>
      </c>
      <c r="K220" s="83">
        <v>758363.46072119928</v>
      </c>
      <c r="L220" s="83">
        <v>0</v>
      </c>
      <c r="M220" s="84">
        <v>5070141.5196884582</v>
      </c>
    </row>
    <row r="221" spans="1:13" ht="75" x14ac:dyDescent="0.25">
      <c r="A221" s="580"/>
      <c r="B221" s="582"/>
      <c r="C221" s="584"/>
      <c r="D221" s="6">
        <v>125262</v>
      </c>
      <c r="E221" s="24" t="s">
        <v>408</v>
      </c>
      <c r="F221" s="25" t="s">
        <v>409</v>
      </c>
      <c r="G221" s="26"/>
      <c r="H221" s="27">
        <v>0</v>
      </c>
      <c r="I221" s="27">
        <v>0</v>
      </c>
      <c r="J221" s="27">
        <v>0</v>
      </c>
      <c r="K221" s="27">
        <v>0</v>
      </c>
      <c r="L221" s="27">
        <v>0</v>
      </c>
      <c r="M221" s="53">
        <v>0</v>
      </c>
    </row>
    <row r="222" spans="1:13" x14ac:dyDescent="0.25">
      <c r="A222" s="580"/>
      <c r="B222" s="582"/>
      <c r="C222" s="85" t="str">
        <f>+C216&amp;" Total"</f>
        <v>2.3.5 New gTLD Program Total</v>
      </c>
      <c r="D222" s="86"/>
      <c r="E222" s="87"/>
      <c r="F222" s="88"/>
      <c r="G222" s="89">
        <v>4.3499999999999988</v>
      </c>
      <c r="H222" s="90">
        <v>3496934.4366651475</v>
      </c>
      <c r="I222" s="90">
        <v>841132.89510097879</v>
      </c>
      <c r="J222" s="90">
        <v>6225811.2235739762</v>
      </c>
      <c r="K222" s="90">
        <v>1130683.4607211994</v>
      </c>
      <c r="L222" s="90">
        <v>0</v>
      </c>
      <c r="M222" s="91">
        <v>11694562.016061302</v>
      </c>
    </row>
    <row r="223" spans="1:13" ht="45" x14ac:dyDescent="0.25">
      <c r="A223" s="580"/>
      <c r="B223" s="582"/>
      <c r="C223" s="506" t="s">
        <v>410</v>
      </c>
      <c r="D223" s="6">
        <v>129703</v>
      </c>
      <c r="E223" s="24" t="s">
        <v>411</v>
      </c>
      <c r="F223" s="25" t="s">
        <v>411</v>
      </c>
      <c r="G223" s="26"/>
      <c r="H223" s="27">
        <v>0</v>
      </c>
      <c r="I223" s="27">
        <v>0</v>
      </c>
      <c r="J223" s="27">
        <v>75000</v>
      </c>
      <c r="K223" s="27">
        <v>0</v>
      </c>
      <c r="L223" s="27">
        <v>0</v>
      </c>
      <c r="M223" s="28">
        <v>75000</v>
      </c>
    </row>
    <row r="224" spans="1:13" x14ac:dyDescent="0.25">
      <c r="A224" s="580"/>
      <c r="B224" s="582"/>
      <c r="C224" s="85" t="str">
        <f>+C223&amp;" Total"</f>
        <v>2.3.6 Outreach and Relationship Management with Existing and new Registry, Registrar Community Total</v>
      </c>
      <c r="D224" s="86"/>
      <c r="E224" s="87"/>
      <c r="F224" s="88"/>
      <c r="G224" s="89">
        <v>0</v>
      </c>
      <c r="H224" s="90">
        <v>0</v>
      </c>
      <c r="I224" s="90">
        <v>0</v>
      </c>
      <c r="J224" s="90">
        <v>75000</v>
      </c>
      <c r="K224" s="90">
        <v>0</v>
      </c>
      <c r="L224" s="90">
        <v>0</v>
      </c>
      <c r="M224" s="91">
        <v>75000</v>
      </c>
    </row>
    <row r="225" spans="1:13" ht="30" x14ac:dyDescent="0.25">
      <c r="A225" s="580"/>
      <c r="B225" s="582"/>
      <c r="C225" s="584" t="s">
        <v>412</v>
      </c>
      <c r="D225" s="48">
        <v>120665</v>
      </c>
      <c r="E225" s="49" t="s">
        <v>413</v>
      </c>
      <c r="F225" s="50" t="s">
        <v>414</v>
      </c>
      <c r="G225" s="51"/>
      <c r="H225" s="52">
        <v>49579.912537960685</v>
      </c>
      <c r="I225" s="52">
        <v>2036.6666666666667</v>
      </c>
      <c r="J225" s="52">
        <v>240000</v>
      </c>
      <c r="K225" s="52">
        <v>0</v>
      </c>
      <c r="L225" s="52">
        <v>0</v>
      </c>
      <c r="M225" s="53">
        <v>291616.57920462737</v>
      </c>
    </row>
    <row r="226" spans="1:13" ht="45" x14ac:dyDescent="0.25">
      <c r="A226" s="580"/>
      <c r="B226" s="582"/>
      <c r="C226" s="584"/>
      <c r="D226" s="48">
        <v>121934</v>
      </c>
      <c r="E226" s="49" t="s">
        <v>415</v>
      </c>
      <c r="F226" s="50" t="s">
        <v>416</v>
      </c>
      <c r="G226" s="51"/>
      <c r="H226" s="52">
        <v>87589.583093767142</v>
      </c>
      <c r="I226" s="52">
        <v>0</v>
      </c>
      <c r="J226" s="52">
        <v>0</v>
      </c>
      <c r="K226" s="52">
        <v>0</v>
      </c>
      <c r="L226" s="52">
        <v>0</v>
      </c>
      <c r="M226" s="53">
        <v>87589.583093767142</v>
      </c>
    </row>
    <row r="227" spans="1:13" ht="30" x14ac:dyDescent="0.25">
      <c r="A227" s="580"/>
      <c r="B227" s="582"/>
      <c r="C227" s="584"/>
      <c r="D227" s="48">
        <v>127455</v>
      </c>
      <c r="E227" s="49" t="s">
        <v>417</v>
      </c>
      <c r="F227" s="50" t="s">
        <v>418</v>
      </c>
      <c r="G227" s="51"/>
      <c r="H227" s="52">
        <v>1212768.0075447699</v>
      </c>
      <c r="I227" s="52">
        <v>0</v>
      </c>
      <c r="J227" s="52">
        <v>0</v>
      </c>
      <c r="K227" s="52">
        <v>4320</v>
      </c>
      <c r="L227" s="52">
        <v>0</v>
      </c>
      <c r="M227" s="53">
        <v>1217088.0075447699</v>
      </c>
    </row>
    <row r="228" spans="1:13" ht="30" x14ac:dyDescent="0.25">
      <c r="A228" s="580"/>
      <c r="B228" s="582"/>
      <c r="C228" s="584"/>
      <c r="D228" s="48">
        <v>127457</v>
      </c>
      <c r="E228" s="49" t="s">
        <v>419</v>
      </c>
      <c r="F228" s="50" t="s">
        <v>420</v>
      </c>
      <c r="G228" s="51"/>
      <c r="H228" s="52">
        <v>0</v>
      </c>
      <c r="I228" s="52">
        <v>11831.999999999996</v>
      </c>
      <c r="J228" s="52">
        <v>0</v>
      </c>
      <c r="K228" s="52">
        <v>0</v>
      </c>
      <c r="L228" s="52">
        <v>0</v>
      </c>
      <c r="M228" s="53">
        <v>11831.999999999996</v>
      </c>
    </row>
    <row r="229" spans="1:13" x14ac:dyDescent="0.25">
      <c r="A229" s="580"/>
      <c r="B229" s="582"/>
      <c r="C229" s="584"/>
      <c r="D229" s="48">
        <v>31900</v>
      </c>
      <c r="E229" s="49" t="s">
        <v>421</v>
      </c>
      <c r="F229" s="50" t="s">
        <v>422</v>
      </c>
      <c r="G229" s="51"/>
      <c r="H229" s="52">
        <v>0</v>
      </c>
      <c r="I229" s="52">
        <v>80352.666666666686</v>
      </c>
      <c r="J229" s="52">
        <v>0</v>
      </c>
      <c r="K229" s="52">
        <v>18600</v>
      </c>
      <c r="L229" s="52">
        <v>0</v>
      </c>
      <c r="M229" s="53">
        <v>98952.666666666686</v>
      </c>
    </row>
    <row r="230" spans="1:13" x14ac:dyDescent="0.25">
      <c r="A230" s="580"/>
      <c r="B230" s="582"/>
      <c r="C230" s="85" t="str">
        <f>+C225&amp;" Total"</f>
        <v>2.3.7 Domain Name Services Total</v>
      </c>
      <c r="D230" s="86"/>
      <c r="E230" s="87"/>
      <c r="F230" s="88"/>
      <c r="G230" s="89">
        <v>5.7416666666666654</v>
      </c>
      <c r="H230" s="90">
        <v>1349937.5031764978</v>
      </c>
      <c r="I230" s="90">
        <v>94221.333333333343</v>
      </c>
      <c r="J230" s="90">
        <v>240000</v>
      </c>
      <c r="K230" s="90">
        <v>22920</v>
      </c>
      <c r="L230" s="90">
        <v>0</v>
      </c>
      <c r="M230" s="91">
        <v>1707078.836509831</v>
      </c>
    </row>
    <row r="231" spans="1:13" ht="30" x14ac:dyDescent="0.25">
      <c r="A231" s="580"/>
      <c r="B231" s="582"/>
      <c r="C231" s="584" t="s">
        <v>423</v>
      </c>
      <c r="D231" s="6">
        <v>12535</v>
      </c>
      <c r="E231" s="24" t="s">
        <v>424</v>
      </c>
      <c r="F231" s="25" t="s">
        <v>425</v>
      </c>
      <c r="G231" s="26"/>
      <c r="H231" s="27">
        <v>307180.562236686</v>
      </c>
      <c r="I231" s="27">
        <v>3055</v>
      </c>
      <c r="J231" s="27">
        <v>334500</v>
      </c>
      <c r="K231" s="27">
        <v>0</v>
      </c>
      <c r="L231" s="27">
        <v>0</v>
      </c>
      <c r="M231" s="28">
        <v>644735.562236686</v>
      </c>
    </row>
    <row r="232" spans="1:13" ht="30" x14ac:dyDescent="0.25">
      <c r="A232" s="580"/>
      <c r="B232" s="582"/>
      <c r="C232" s="584"/>
      <c r="D232" s="79">
        <v>25250</v>
      </c>
      <c r="E232" s="80" t="s">
        <v>426</v>
      </c>
      <c r="F232" s="81" t="s">
        <v>427</v>
      </c>
      <c r="G232" s="82"/>
      <c r="H232" s="83">
        <v>93552.705539013361</v>
      </c>
      <c r="I232" s="83">
        <v>3943.9999999999995</v>
      </c>
      <c r="J232" s="83">
        <v>458750</v>
      </c>
      <c r="K232" s="83">
        <v>15000</v>
      </c>
      <c r="L232" s="83">
        <v>0</v>
      </c>
      <c r="M232" s="84">
        <v>571246.70553901338</v>
      </c>
    </row>
    <row r="233" spans="1:13" ht="30" x14ac:dyDescent="0.25">
      <c r="A233" s="580"/>
      <c r="B233" s="582"/>
      <c r="C233" s="584"/>
      <c r="D233" s="6">
        <v>124120</v>
      </c>
      <c r="E233" s="24" t="s">
        <v>428</v>
      </c>
      <c r="F233" s="25" t="s">
        <v>429</v>
      </c>
      <c r="G233" s="26"/>
      <c r="H233" s="27">
        <v>1237599.1233529411</v>
      </c>
      <c r="I233" s="27">
        <v>23044</v>
      </c>
      <c r="J233" s="27">
        <v>0</v>
      </c>
      <c r="K233" s="27">
        <v>0</v>
      </c>
      <c r="L233" s="27">
        <v>0</v>
      </c>
      <c r="M233" s="28">
        <v>1260643.1233529411</v>
      </c>
    </row>
    <row r="234" spans="1:13" x14ac:dyDescent="0.25">
      <c r="A234" s="580"/>
      <c r="B234" s="582"/>
      <c r="C234" s="85" t="str">
        <f>+C231&amp;" Total"</f>
        <v>2.3.8 Next gTLD Round Planning Total</v>
      </c>
      <c r="D234" s="86"/>
      <c r="E234" s="87"/>
      <c r="F234" s="88"/>
      <c r="G234" s="89">
        <v>8.3083333333333336</v>
      </c>
      <c r="H234" s="90">
        <v>1638332.3911286406</v>
      </c>
      <c r="I234" s="90">
        <v>30043</v>
      </c>
      <c r="J234" s="90">
        <v>793250</v>
      </c>
      <c r="K234" s="90">
        <v>15000</v>
      </c>
      <c r="L234" s="90">
        <v>0</v>
      </c>
      <c r="M234" s="91">
        <v>2476625.3911286406</v>
      </c>
    </row>
    <row r="235" spans="1:13" ht="30" x14ac:dyDescent="0.25">
      <c r="A235" s="580"/>
      <c r="B235" s="582"/>
      <c r="C235" s="506" t="s">
        <v>430</v>
      </c>
      <c r="D235" s="6">
        <v>19104</v>
      </c>
      <c r="E235" s="24" t="s">
        <v>431</v>
      </c>
      <c r="F235" s="25" t="s">
        <v>432</v>
      </c>
      <c r="G235" s="26"/>
      <c r="H235" s="27">
        <v>0</v>
      </c>
      <c r="I235" s="27">
        <v>0</v>
      </c>
      <c r="J235" s="27">
        <v>1300000</v>
      </c>
      <c r="K235" s="27">
        <v>0</v>
      </c>
      <c r="L235" s="27">
        <v>0</v>
      </c>
      <c r="M235" s="28">
        <v>1300000</v>
      </c>
    </row>
    <row r="236" spans="1:13" x14ac:dyDescent="0.25">
      <c r="A236" s="580"/>
      <c r="B236" s="582"/>
      <c r="C236" s="85" t="str">
        <f>+C235&amp;" Total"</f>
        <v>2.3.9 Universal Acceptance Total</v>
      </c>
      <c r="D236" s="86"/>
      <c r="E236" s="87"/>
      <c r="F236" s="88"/>
      <c r="G236" s="89">
        <v>0</v>
      </c>
      <c r="H236" s="90">
        <v>0</v>
      </c>
      <c r="I236" s="90">
        <v>0</v>
      </c>
      <c r="J236" s="90">
        <v>1300000</v>
      </c>
      <c r="K236" s="90">
        <v>0</v>
      </c>
      <c r="L236" s="90">
        <v>0</v>
      </c>
      <c r="M236" s="91">
        <v>1300000</v>
      </c>
    </row>
    <row r="237" spans="1:13" ht="60" x14ac:dyDescent="0.25">
      <c r="A237" s="580"/>
      <c r="B237" s="582"/>
      <c r="C237" s="584" t="s">
        <v>433</v>
      </c>
      <c r="D237" s="48">
        <v>29850</v>
      </c>
      <c r="E237" s="49" t="s">
        <v>434</v>
      </c>
      <c r="F237" s="50" t="s">
        <v>435</v>
      </c>
      <c r="G237" s="51"/>
      <c r="H237" s="52">
        <v>23389.697783039999</v>
      </c>
      <c r="I237" s="52">
        <v>0</v>
      </c>
      <c r="J237" s="52">
        <v>0</v>
      </c>
      <c r="K237" s="52">
        <v>0</v>
      </c>
      <c r="L237" s="52">
        <v>0</v>
      </c>
      <c r="M237" s="53">
        <v>23389.697783039999</v>
      </c>
    </row>
    <row r="238" spans="1:13" ht="30" x14ac:dyDescent="0.25">
      <c r="A238" s="580"/>
      <c r="B238" s="582"/>
      <c r="C238" s="584"/>
      <c r="D238" s="48">
        <v>31769</v>
      </c>
      <c r="E238" s="49" t="s">
        <v>436</v>
      </c>
      <c r="F238" s="50" t="s">
        <v>437</v>
      </c>
      <c r="G238" s="51"/>
      <c r="H238" s="52">
        <v>178417.78399930641</v>
      </c>
      <c r="I238" s="52">
        <v>0</v>
      </c>
      <c r="J238" s="52">
        <v>0</v>
      </c>
      <c r="K238" s="52">
        <v>0</v>
      </c>
      <c r="L238" s="52">
        <v>0</v>
      </c>
      <c r="M238" s="53">
        <v>178417.78399930641</v>
      </c>
    </row>
    <row r="239" spans="1:13" ht="90" x14ac:dyDescent="0.25">
      <c r="A239" s="580"/>
      <c r="B239" s="582"/>
      <c r="C239" s="584"/>
      <c r="D239" s="79">
        <v>31787</v>
      </c>
      <c r="E239" s="80" t="s">
        <v>438</v>
      </c>
      <c r="F239" s="81" t="s">
        <v>439</v>
      </c>
      <c r="G239" s="82"/>
      <c r="H239" s="83">
        <v>0</v>
      </c>
      <c r="I239" s="83">
        <v>0</v>
      </c>
      <c r="J239" s="83">
        <v>50000</v>
      </c>
      <c r="K239" s="83">
        <v>0</v>
      </c>
      <c r="L239" s="83">
        <v>0</v>
      </c>
      <c r="M239" s="84">
        <v>50000</v>
      </c>
    </row>
    <row r="240" spans="1:13" x14ac:dyDescent="0.25">
      <c r="A240" s="580"/>
      <c r="B240" s="582"/>
      <c r="C240" s="584"/>
      <c r="D240" s="48">
        <v>32065</v>
      </c>
      <c r="E240" s="49" t="s">
        <v>440</v>
      </c>
      <c r="F240" s="50" t="s">
        <v>441</v>
      </c>
      <c r="G240" s="51"/>
      <c r="H240" s="52">
        <v>95564.830109544157</v>
      </c>
      <c r="I240" s="52">
        <v>0</v>
      </c>
      <c r="J240" s="52">
        <v>0</v>
      </c>
      <c r="K240" s="52">
        <v>0</v>
      </c>
      <c r="L240" s="52">
        <v>0</v>
      </c>
      <c r="M240" s="53">
        <v>95564.830109544157</v>
      </c>
    </row>
    <row r="241" spans="1:13" ht="45" x14ac:dyDescent="0.25">
      <c r="A241" s="580"/>
      <c r="B241" s="582"/>
      <c r="C241" s="584"/>
      <c r="D241" s="48">
        <v>125397</v>
      </c>
      <c r="E241" s="49" t="s">
        <v>442</v>
      </c>
      <c r="F241" s="50" t="s">
        <v>443</v>
      </c>
      <c r="G241" s="51"/>
      <c r="H241" s="52">
        <v>21092.623692915025</v>
      </c>
      <c r="I241" s="52">
        <v>0</v>
      </c>
      <c r="J241" s="52">
        <v>18000</v>
      </c>
      <c r="K241" s="52">
        <v>0</v>
      </c>
      <c r="L241" s="52">
        <v>0</v>
      </c>
      <c r="M241" s="53">
        <v>39092.623692915025</v>
      </c>
    </row>
    <row r="242" spans="1:13" ht="60" x14ac:dyDescent="0.25">
      <c r="A242" s="580"/>
      <c r="B242" s="582"/>
      <c r="C242" s="584"/>
      <c r="D242" s="79">
        <v>125411</v>
      </c>
      <c r="E242" s="80" t="s">
        <v>444</v>
      </c>
      <c r="F242" s="81" t="s">
        <v>445</v>
      </c>
      <c r="G242" s="82"/>
      <c r="H242" s="83">
        <v>19015.992683058324</v>
      </c>
      <c r="I242" s="83">
        <v>0</v>
      </c>
      <c r="J242" s="83">
        <v>130000</v>
      </c>
      <c r="K242" s="83">
        <v>0</v>
      </c>
      <c r="L242" s="83">
        <v>0</v>
      </c>
      <c r="M242" s="84">
        <v>149015.99268305831</v>
      </c>
    </row>
    <row r="243" spans="1:13" x14ac:dyDescent="0.25">
      <c r="A243" s="580"/>
      <c r="B243" s="582"/>
      <c r="C243" s="584"/>
      <c r="D243" s="48">
        <v>125416</v>
      </c>
      <c r="E243" s="49" t="s">
        <v>446</v>
      </c>
      <c r="F243" s="50" t="s">
        <v>447</v>
      </c>
      <c r="G243" s="51"/>
      <c r="H243" s="52">
        <v>132141.89770844002</v>
      </c>
      <c r="I243" s="52">
        <v>0</v>
      </c>
      <c r="J243" s="52">
        <v>0</v>
      </c>
      <c r="K243" s="52">
        <v>0</v>
      </c>
      <c r="L243" s="52">
        <v>0</v>
      </c>
      <c r="M243" s="53">
        <v>132141.89770844002</v>
      </c>
    </row>
    <row r="244" spans="1:13" x14ac:dyDescent="0.25">
      <c r="A244" s="580"/>
      <c r="B244" s="582"/>
      <c r="C244" s="584"/>
      <c r="D244" s="79">
        <v>125430</v>
      </c>
      <c r="E244" s="80" t="s">
        <v>448</v>
      </c>
      <c r="F244" s="81" t="s">
        <v>449</v>
      </c>
      <c r="G244" s="82"/>
      <c r="H244" s="83">
        <v>21764.335622886756</v>
      </c>
      <c r="I244" s="83">
        <v>43472</v>
      </c>
      <c r="J244" s="83">
        <v>0</v>
      </c>
      <c r="K244" s="83">
        <v>0</v>
      </c>
      <c r="L244" s="83">
        <v>0</v>
      </c>
      <c r="M244" s="84">
        <v>65236.335622886756</v>
      </c>
    </row>
    <row r="245" spans="1:13" ht="30" x14ac:dyDescent="0.25">
      <c r="A245" s="580"/>
      <c r="B245" s="582"/>
      <c r="C245" s="584"/>
      <c r="D245" s="48">
        <v>125435</v>
      </c>
      <c r="E245" s="49" t="s">
        <v>450</v>
      </c>
      <c r="F245" s="50" t="s">
        <v>451</v>
      </c>
      <c r="G245" s="51"/>
      <c r="H245" s="52">
        <v>128820.06498033307</v>
      </c>
      <c r="I245" s="52">
        <v>26010</v>
      </c>
      <c r="J245" s="52">
        <v>0</v>
      </c>
      <c r="K245" s="52">
        <v>34800</v>
      </c>
      <c r="L245" s="52">
        <v>0</v>
      </c>
      <c r="M245" s="53">
        <v>189630.06498033309</v>
      </c>
    </row>
    <row r="246" spans="1:13" x14ac:dyDescent="0.25">
      <c r="A246" s="580"/>
      <c r="B246" s="582"/>
      <c r="C246" s="584"/>
      <c r="D246" s="79">
        <v>125446</v>
      </c>
      <c r="E246" s="80" t="s">
        <v>452</v>
      </c>
      <c r="F246" s="81" t="s">
        <v>453</v>
      </c>
      <c r="G246" s="82"/>
      <c r="H246" s="83">
        <v>322207.15187205205</v>
      </c>
      <c r="I246" s="83">
        <v>0</v>
      </c>
      <c r="J246" s="83">
        <v>0</v>
      </c>
      <c r="K246" s="83">
        <v>0</v>
      </c>
      <c r="L246" s="83">
        <v>0</v>
      </c>
      <c r="M246" s="84">
        <v>322207.15187205205</v>
      </c>
    </row>
    <row r="247" spans="1:13" ht="60" x14ac:dyDescent="0.25">
      <c r="A247" s="580"/>
      <c r="B247" s="582"/>
      <c r="C247" s="584"/>
      <c r="D247" s="48">
        <v>125448</v>
      </c>
      <c r="E247" s="49" t="s">
        <v>454</v>
      </c>
      <c r="F247" s="50" t="s">
        <v>455</v>
      </c>
      <c r="G247" s="51"/>
      <c r="H247" s="52">
        <v>462845.75892162963</v>
      </c>
      <c r="I247" s="52">
        <v>160344.66666666666</v>
      </c>
      <c r="J247" s="52">
        <v>0</v>
      </c>
      <c r="K247" s="52">
        <v>0</v>
      </c>
      <c r="L247" s="52">
        <v>0</v>
      </c>
      <c r="M247" s="53">
        <v>623190.42558829626</v>
      </c>
    </row>
    <row r="248" spans="1:13" x14ac:dyDescent="0.25">
      <c r="A248" s="580"/>
      <c r="B248" s="582"/>
      <c r="C248" s="85" t="str">
        <f>+C237&amp;" Total"</f>
        <v>2.3.10 Registry Services Total</v>
      </c>
      <c r="D248" s="86"/>
      <c r="E248" s="87"/>
      <c r="F248" s="88"/>
      <c r="G248" s="89">
        <v>9</v>
      </c>
      <c r="H248" s="106">
        <v>1405260.1373732053</v>
      </c>
      <c r="I248" s="106">
        <v>229826.66666666666</v>
      </c>
      <c r="J248" s="106">
        <v>198000</v>
      </c>
      <c r="K248" s="106">
        <v>34800</v>
      </c>
      <c r="L248" s="106">
        <v>0</v>
      </c>
      <c r="M248" s="107">
        <v>1867886.8040398723</v>
      </c>
    </row>
    <row r="249" spans="1:13" ht="45" x14ac:dyDescent="0.25">
      <c r="A249" s="580"/>
      <c r="B249" s="582"/>
      <c r="C249" s="584" t="s">
        <v>456</v>
      </c>
      <c r="D249" s="79">
        <v>26317</v>
      </c>
      <c r="E249" s="80" t="s">
        <v>457</v>
      </c>
      <c r="F249" s="81" t="s">
        <v>458</v>
      </c>
      <c r="G249" s="82"/>
      <c r="H249" s="83">
        <v>39323.806070794453</v>
      </c>
      <c r="I249" s="83">
        <v>0</v>
      </c>
      <c r="J249" s="83">
        <v>0</v>
      </c>
      <c r="K249" s="83">
        <v>110000</v>
      </c>
      <c r="L249" s="83">
        <v>0</v>
      </c>
      <c r="M249" s="84">
        <v>149323.80607079447</v>
      </c>
    </row>
    <row r="250" spans="1:13" x14ac:dyDescent="0.25">
      <c r="A250" s="580"/>
      <c r="B250" s="582"/>
      <c r="C250" s="584"/>
      <c r="D250" s="6">
        <v>111857</v>
      </c>
      <c r="E250" s="24" t="s">
        <v>459</v>
      </c>
      <c r="F250" s="25" t="s">
        <v>460</v>
      </c>
      <c r="G250" s="26"/>
      <c r="H250" s="27">
        <v>87793.069168761984</v>
      </c>
      <c r="I250" s="27">
        <v>0</v>
      </c>
      <c r="J250" s="27">
        <v>20000</v>
      </c>
      <c r="K250" s="27">
        <v>0</v>
      </c>
      <c r="L250" s="27">
        <v>0</v>
      </c>
      <c r="M250" s="28">
        <v>107793.06916876198</v>
      </c>
    </row>
    <row r="251" spans="1:13" ht="45" x14ac:dyDescent="0.25">
      <c r="A251" s="580"/>
      <c r="B251" s="582"/>
      <c r="C251" s="584"/>
      <c r="D251" s="79">
        <v>125378</v>
      </c>
      <c r="E251" s="80" t="s">
        <v>461</v>
      </c>
      <c r="F251" s="81" t="s">
        <v>462</v>
      </c>
      <c r="G251" s="82"/>
      <c r="H251" s="83">
        <v>645156.7585645339</v>
      </c>
      <c r="I251" s="83">
        <v>54770</v>
      </c>
      <c r="J251" s="83">
        <v>95000</v>
      </c>
      <c r="K251" s="83">
        <v>18720</v>
      </c>
      <c r="L251" s="83">
        <v>0</v>
      </c>
      <c r="M251" s="84">
        <v>813646.7585645339</v>
      </c>
    </row>
    <row r="252" spans="1:13" ht="30" x14ac:dyDescent="0.25">
      <c r="A252" s="580"/>
      <c r="B252" s="582"/>
      <c r="C252" s="584"/>
      <c r="D252" s="6">
        <v>125380</v>
      </c>
      <c r="E252" s="24" t="s">
        <v>463</v>
      </c>
      <c r="F252" s="25" t="s">
        <v>464</v>
      </c>
      <c r="G252" s="26"/>
      <c r="H252" s="27">
        <v>288178.57948241936</v>
      </c>
      <c r="I252" s="27">
        <v>60115.666666666664</v>
      </c>
      <c r="J252" s="27">
        <v>0</v>
      </c>
      <c r="K252" s="27">
        <v>0</v>
      </c>
      <c r="L252" s="27">
        <v>0</v>
      </c>
      <c r="M252" s="28">
        <v>348294.24614908604</v>
      </c>
    </row>
    <row r="253" spans="1:13" x14ac:dyDescent="0.25">
      <c r="A253" s="580"/>
      <c r="B253" s="582"/>
      <c r="C253" s="85" t="str">
        <f>+C249&amp;" Total"</f>
        <v>2.3.11 Registrar Services Total</v>
      </c>
      <c r="D253" s="86"/>
      <c r="E253" s="87"/>
      <c r="F253" s="88"/>
      <c r="G253" s="89">
        <v>6</v>
      </c>
      <c r="H253" s="106">
        <v>1060452.2132865097</v>
      </c>
      <c r="I253" s="106">
        <v>114885.66666666666</v>
      </c>
      <c r="J253" s="106">
        <v>115000</v>
      </c>
      <c r="K253" s="106">
        <v>128720</v>
      </c>
      <c r="L253" s="106">
        <v>0</v>
      </c>
      <c r="M253" s="107">
        <v>1419057.8799531762</v>
      </c>
    </row>
    <row r="254" spans="1:13" x14ac:dyDescent="0.25">
      <c r="A254" s="580"/>
      <c r="B254" s="108" t="str">
        <f>+B200&amp;" Total"</f>
        <v>2.3 Support the evolution of domain name marketplace to be robust, stable and trusted Total</v>
      </c>
      <c r="C254" s="109"/>
      <c r="D254" s="110"/>
      <c r="E254" s="109"/>
      <c r="F254" s="111"/>
      <c r="G254" s="112">
        <v>38.75</v>
      </c>
      <c r="H254" s="113">
        <v>9862286.5649828892</v>
      </c>
      <c r="I254" s="113">
        <v>1528135.8951009789</v>
      </c>
      <c r="J254" s="113">
        <v>9919861.2235739753</v>
      </c>
      <c r="K254" s="113">
        <v>1349523.4607211994</v>
      </c>
      <c r="L254" s="113">
        <v>0</v>
      </c>
      <c r="M254" s="114">
        <v>22659807.144379046</v>
      </c>
    </row>
    <row r="255" spans="1:13" ht="15.75" thickBot="1" x14ac:dyDescent="0.3">
      <c r="A255" s="115" t="s">
        <v>465</v>
      </c>
      <c r="B255" s="116"/>
      <c r="C255" s="117"/>
      <c r="D255" s="118"/>
      <c r="E255" s="117"/>
      <c r="F255" s="119"/>
      <c r="G255" s="120">
        <v>105.71666666666667</v>
      </c>
      <c r="H255" s="121">
        <v>22156725.101592008</v>
      </c>
      <c r="I255" s="121">
        <v>3051844.9951009788</v>
      </c>
      <c r="J255" s="121">
        <v>14363658.223573975</v>
      </c>
      <c r="K255" s="121">
        <v>2297572.7940545324</v>
      </c>
      <c r="L255" s="121">
        <v>373000</v>
      </c>
      <c r="M255" s="122">
        <v>42242801.1143215</v>
      </c>
    </row>
    <row r="256" spans="1:13" ht="30" x14ac:dyDescent="0.25">
      <c r="A256" s="594" t="s">
        <v>466</v>
      </c>
      <c r="B256" s="596" t="s">
        <v>467</v>
      </c>
      <c r="C256" s="598" t="s">
        <v>468</v>
      </c>
      <c r="D256" s="6">
        <v>31460</v>
      </c>
      <c r="E256" s="24" t="s">
        <v>469</v>
      </c>
      <c r="F256" s="25" t="s">
        <v>470</v>
      </c>
      <c r="G256" s="55"/>
      <c r="H256" s="56">
        <v>48163.044300000001</v>
      </c>
      <c r="I256" s="56">
        <v>0</v>
      </c>
      <c r="J256" s="56">
        <v>0</v>
      </c>
      <c r="K256" s="56">
        <v>0</v>
      </c>
      <c r="L256" s="56">
        <v>0</v>
      </c>
      <c r="M256" s="57">
        <v>48163.044300000001</v>
      </c>
    </row>
    <row r="257" spans="1:13" ht="45" x14ac:dyDescent="0.25">
      <c r="A257" s="595"/>
      <c r="B257" s="597"/>
      <c r="C257" s="599"/>
      <c r="D257" s="124">
        <v>123559</v>
      </c>
      <c r="E257" s="125" t="s">
        <v>471</v>
      </c>
      <c r="F257" s="126" t="s">
        <v>472</v>
      </c>
      <c r="G257" s="127"/>
      <c r="H257" s="128">
        <v>0</v>
      </c>
      <c r="I257" s="128">
        <v>0</v>
      </c>
      <c r="J257" s="128">
        <v>0</v>
      </c>
      <c r="K257" s="128">
        <v>0</v>
      </c>
      <c r="L257" s="128">
        <v>0</v>
      </c>
      <c r="M257" s="129">
        <v>0</v>
      </c>
    </row>
    <row r="258" spans="1:13" ht="45" x14ac:dyDescent="0.25">
      <c r="A258" s="595"/>
      <c r="B258" s="597"/>
      <c r="C258" s="599"/>
      <c r="D258" s="6">
        <v>123561</v>
      </c>
      <c r="E258" s="24" t="s">
        <v>473</v>
      </c>
      <c r="F258" s="25" t="s">
        <v>474</v>
      </c>
      <c r="G258" s="26"/>
      <c r="H258" s="27">
        <v>0</v>
      </c>
      <c r="I258" s="27">
        <v>0</v>
      </c>
      <c r="J258" s="27">
        <v>0</v>
      </c>
      <c r="K258" s="27">
        <v>0</v>
      </c>
      <c r="L258" s="27">
        <v>0</v>
      </c>
      <c r="M258" s="28">
        <v>0</v>
      </c>
    </row>
    <row r="259" spans="1:13" ht="30" x14ac:dyDescent="0.25">
      <c r="A259" s="595"/>
      <c r="B259" s="597"/>
      <c r="C259" s="599"/>
      <c r="D259" s="124">
        <v>123666</v>
      </c>
      <c r="E259" s="125" t="s">
        <v>475</v>
      </c>
      <c r="F259" s="126" t="s">
        <v>476</v>
      </c>
      <c r="G259" s="127"/>
      <c r="H259" s="128">
        <v>652806.69178768201</v>
      </c>
      <c r="I259" s="128">
        <v>320529.21343787434</v>
      </c>
      <c r="J259" s="128">
        <v>0</v>
      </c>
      <c r="K259" s="128">
        <v>29470</v>
      </c>
      <c r="L259" s="128">
        <v>0</v>
      </c>
      <c r="M259" s="129">
        <v>1002805.9052255563</v>
      </c>
    </row>
    <row r="260" spans="1:13" x14ac:dyDescent="0.25">
      <c r="A260" s="595"/>
      <c r="B260" s="597"/>
      <c r="C260" s="130" t="str">
        <f>+C256&amp;" Total"</f>
        <v>3.1.1 Strategic and Operating Planning Total</v>
      </c>
      <c r="D260" s="131"/>
      <c r="E260" s="132"/>
      <c r="F260" s="133"/>
      <c r="G260" s="134">
        <v>3.3499999999999996</v>
      </c>
      <c r="H260" s="135">
        <v>700969.73608768196</v>
      </c>
      <c r="I260" s="135">
        <v>320529.21343787434</v>
      </c>
      <c r="J260" s="135">
        <v>0</v>
      </c>
      <c r="K260" s="135">
        <v>29470</v>
      </c>
      <c r="L260" s="135">
        <v>0</v>
      </c>
      <c r="M260" s="136">
        <v>1050968.9495255563</v>
      </c>
    </row>
    <row r="261" spans="1:13" x14ac:dyDescent="0.25">
      <c r="A261" s="595"/>
      <c r="B261" s="597"/>
      <c r="C261" s="600" t="s">
        <v>477</v>
      </c>
      <c r="D261" s="137">
        <v>25957</v>
      </c>
      <c r="E261" s="138" t="s">
        <v>478</v>
      </c>
      <c r="F261" s="139" t="s">
        <v>479</v>
      </c>
      <c r="G261" s="26"/>
      <c r="H261" s="37">
        <v>0</v>
      </c>
      <c r="I261" s="37">
        <v>0</v>
      </c>
      <c r="J261" s="37">
        <v>10000</v>
      </c>
      <c r="K261" s="37">
        <v>11000</v>
      </c>
      <c r="L261" s="37">
        <v>0</v>
      </c>
      <c r="M261" s="38">
        <v>21000</v>
      </c>
    </row>
    <row r="262" spans="1:13" ht="30" x14ac:dyDescent="0.25">
      <c r="A262" s="595"/>
      <c r="B262" s="597"/>
      <c r="C262" s="600"/>
      <c r="D262" s="124">
        <v>112552</v>
      </c>
      <c r="E262" s="125" t="s">
        <v>480</v>
      </c>
      <c r="F262" s="126" t="s">
        <v>481</v>
      </c>
      <c r="G262" s="127"/>
      <c r="H262" s="128">
        <v>142137.44315394998</v>
      </c>
      <c r="I262" s="128">
        <v>0</v>
      </c>
      <c r="J262" s="128">
        <v>0</v>
      </c>
      <c r="K262" s="128">
        <v>0</v>
      </c>
      <c r="L262" s="128">
        <v>0</v>
      </c>
      <c r="M262" s="129">
        <v>142137.44315394998</v>
      </c>
    </row>
    <row r="263" spans="1:13" x14ac:dyDescent="0.25">
      <c r="A263" s="595"/>
      <c r="B263" s="597"/>
      <c r="C263" s="130" t="str">
        <f>+C261&amp;" Total"</f>
        <v>3.1.2 Organizational Excellence and Intelligence Total</v>
      </c>
      <c r="D263" s="131"/>
      <c r="E263" s="132"/>
      <c r="F263" s="133"/>
      <c r="G263" s="134">
        <v>0.9</v>
      </c>
      <c r="H263" s="140">
        <v>142137.44315394998</v>
      </c>
      <c r="I263" s="140">
        <v>0</v>
      </c>
      <c r="J263" s="140">
        <v>10000</v>
      </c>
      <c r="K263" s="140">
        <v>11000</v>
      </c>
      <c r="L263" s="140">
        <v>0</v>
      </c>
      <c r="M263" s="141">
        <v>163137.44315394998</v>
      </c>
    </row>
    <row r="264" spans="1:13" x14ac:dyDescent="0.25">
      <c r="A264" s="595"/>
      <c r="B264" s="597"/>
      <c r="C264" s="600" t="s">
        <v>482</v>
      </c>
      <c r="D264" s="142">
        <v>125541</v>
      </c>
      <c r="E264" s="143" t="s">
        <v>483</v>
      </c>
      <c r="F264" s="144" t="s">
        <v>484</v>
      </c>
      <c r="G264" s="127"/>
      <c r="H264" s="145">
        <v>0</v>
      </c>
      <c r="I264" s="145">
        <v>0</v>
      </c>
      <c r="J264" s="145">
        <v>0</v>
      </c>
      <c r="K264" s="145">
        <v>0</v>
      </c>
      <c r="L264" s="145">
        <v>0</v>
      </c>
      <c r="M264" s="146">
        <v>0</v>
      </c>
    </row>
    <row r="265" spans="1:13" x14ac:dyDescent="0.25">
      <c r="A265" s="595"/>
      <c r="B265" s="597"/>
      <c r="C265" s="600"/>
      <c r="D265" s="137">
        <v>127517</v>
      </c>
      <c r="E265" s="138" t="s">
        <v>485</v>
      </c>
      <c r="F265" s="139" t="s">
        <v>486</v>
      </c>
      <c r="G265" s="26"/>
      <c r="H265" s="37">
        <v>2847017.0545676895</v>
      </c>
      <c r="I265" s="37">
        <v>12776</v>
      </c>
      <c r="J265" s="37">
        <v>218800</v>
      </c>
      <c r="K265" s="37">
        <v>1339063.38028169</v>
      </c>
      <c r="L265" s="37">
        <v>0</v>
      </c>
      <c r="M265" s="38">
        <v>4417656.4348493796</v>
      </c>
    </row>
    <row r="266" spans="1:13" x14ac:dyDescent="0.25">
      <c r="A266" s="595"/>
      <c r="B266" s="597"/>
      <c r="C266" s="130" t="str">
        <f>+C264&amp;" Total"</f>
        <v>3.1.3 Finance and Procurement Total</v>
      </c>
      <c r="D266" s="147"/>
      <c r="E266" s="148"/>
      <c r="F266" s="149"/>
      <c r="G266" s="134">
        <v>17.254166666666666</v>
      </c>
      <c r="H266" s="140">
        <v>2847017.0545676895</v>
      </c>
      <c r="I266" s="140">
        <v>12776</v>
      </c>
      <c r="J266" s="140">
        <v>218800</v>
      </c>
      <c r="K266" s="140">
        <v>1339063.38028169</v>
      </c>
      <c r="L266" s="140">
        <v>0</v>
      </c>
      <c r="M266" s="141">
        <v>4417656.4348493796</v>
      </c>
    </row>
    <row r="267" spans="1:13" ht="30" x14ac:dyDescent="0.25">
      <c r="A267" s="595"/>
      <c r="B267" s="597"/>
      <c r="C267" s="509" t="s">
        <v>487</v>
      </c>
      <c r="D267" s="124">
        <v>127852</v>
      </c>
      <c r="E267" s="125" t="s">
        <v>488</v>
      </c>
      <c r="F267" s="126" t="s">
        <v>489</v>
      </c>
      <c r="G267" s="127"/>
      <c r="H267" s="128">
        <v>201439.16931499995</v>
      </c>
      <c r="I267" s="128">
        <v>1592</v>
      </c>
      <c r="J267" s="128">
        <v>175000.00000000003</v>
      </c>
      <c r="K267" s="128">
        <v>2600</v>
      </c>
      <c r="L267" s="128">
        <v>0</v>
      </c>
      <c r="M267" s="129">
        <v>380631.16931499995</v>
      </c>
    </row>
    <row r="268" spans="1:13" x14ac:dyDescent="0.25">
      <c r="A268" s="595"/>
      <c r="B268" s="597"/>
      <c r="C268" s="130" t="str">
        <f>+C267&amp;" Total"</f>
        <v>3.1.4 Enterprise Risk Management Total</v>
      </c>
      <c r="D268" s="147"/>
      <c r="E268" s="148"/>
      <c r="F268" s="149"/>
      <c r="G268" s="134">
        <v>1</v>
      </c>
      <c r="H268" s="140">
        <v>201439.16931499995</v>
      </c>
      <c r="I268" s="140">
        <v>1592</v>
      </c>
      <c r="J268" s="140">
        <v>175000.00000000003</v>
      </c>
      <c r="K268" s="140">
        <v>2600</v>
      </c>
      <c r="L268" s="140">
        <v>0</v>
      </c>
      <c r="M268" s="141">
        <v>380631.16931499995</v>
      </c>
    </row>
    <row r="269" spans="1:13" x14ac:dyDescent="0.25">
      <c r="A269" s="595"/>
      <c r="B269" s="597"/>
      <c r="C269" s="599" t="s">
        <v>490</v>
      </c>
      <c r="D269" s="124">
        <v>10558</v>
      </c>
      <c r="E269" s="125" t="s">
        <v>491</v>
      </c>
      <c r="F269" s="126" t="s">
        <v>492</v>
      </c>
      <c r="G269" s="127"/>
      <c r="H269" s="128">
        <v>0</v>
      </c>
      <c r="I269" s="128">
        <v>0</v>
      </c>
      <c r="J269" s="128">
        <v>0</v>
      </c>
      <c r="K269" s="128">
        <v>0</v>
      </c>
      <c r="L269" s="128">
        <v>0</v>
      </c>
      <c r="M269" s="129">
        <v>0</v>
      </c>
    </row>
    <row r="270" spans="1:13" ht="30" x14ac:dyDescent="0.25">
      <c r="A270" s="595"/>
      <c r="B270" s="597"/>
      <c r="C270" s="599"/>
      <c r="D270" s="6">
        <v>19900</v>
      </c>
      <c r="E270" s="24" t="s">
        <v>491</v>
      </c>
      <c r="F270" s="25" t="s">
        <v>493</v>
      </c>
      <c r="G270" s="26"/>
      <c r="H270" s="27">
        <v>0</v>
      </c>
      <c r="I270" s="27">
        <v>1551692.6422193178</v>
      </c>
      <c r="J270" s="27">
        <v>881000</v>
      </c>
      <c r="K270" s="27">
        <v>323000</v>
      </c>
      <c r="L270" s="27">
        <v>0</v>
      </c>
      <c r="M270" s="28">
        <v>2755692.6422193181</v>
      </c>
    </row>
    <row r="271" spans="1:13" ht="30" x14ac:dyDescent="0.25">
      <c r="A271" s="595"/>
      <c r="B271" s="597"/>
      <c r="C271" s="599"/>
      <c r="D271" s="124">
        <v>19902</v>
      </c>
      <c r="E271" s="125" t="s">
        <v>494</v>
      </c>
      <c r="F271" s="126" t="s">
        <v>495</v>
      </c>
      <c r="G271" s="127"/>
      <c r="H271" s="128">
        <v>0</v>
      </c>
      <c r="I271" s="128">
        <v>1806705.0065338132</v>
      </c>
      <c r="J271" s="128">
        <v>856000</v>
      </c>
      <c r="K271" s="128">
        <v>308000</v>
      </c>
      <c r="L271" s="128">
        <v>0</v>
      </c>
      <c r="M271" s="129">
        <v>2970705.0065338132</v>
      </c>
    </row>
    <row r="272" spans="1:13" ht="30" x14ac:dyDescent="0.25">
      <c r="A272" s="595"/>
      <c r="B272" s="597"/>
      <c r="C272" s="599"/>
      <c r="D272" s="6">
        <v>20404</v>
      </c>
      <c r="E272" s="24" t="s">
        <v>496</v>
      </c>
      <c r="F272" s="25" t="s">
        <v>497</v>
      </c>
      <c r="G272" s="26"/>
      <c r="H272" s="27">
        <v>0</v>
      </c>
      <c r="I272" s="27">
        <v>1588868.5266252859</v>
      </c>
      <c r="J272" s="27">
        <v>526000</v>
      </c>
      <c r="K272" s="27">
        <v>172000</v>
      </c>
      <c r="L272" s="27">
        <v>0</v>
      </c>
      <c r="M272" s="28">
        <v>2286868.5266252859</v>
      </c>
    </row>
    <row r="273" spans="1:13" x14ac:dyDescent="0.25">
      <c r="A273" s="595"/>
      <c r="B273" s="597"/>
      <c r="C273" s="599"/>
      <c r="D273" s="124">
        <v>122055</v>
      </c>
      <c r="E273" s="125" t="s">
        <v>498</v>
      </c>
      <c r="F273" s="126" t="s">
        <v>499</v>
      </c>
      <c r="G273" s="127"/>
      <c r="H273" s="128">
        <v>752927.64797993982</v>
      </c>
      <c r="I273" s="128">
        <v>-46553.93118520701</v>
      </c>
      <c r="J273" s="128">
        <v>20000</v>
      </c>
      <c r="K273" s="128">
        <v>23440</v>
      </c>
      <c r="L273" s="128">
        <v>0</v>
      </c>
      <c r="M273" s="129">
        <v>749813.71679473284</v>
      </c>
    </row>
    <row r="274" spans="1:13" x14ac:dyDescent="0.25">
      <c r="A274" s="595"/>
      <c r="B274" s="597"/>
      <c r="C274" s="599"/>
      <c r="D274" s="6">
        <v>124172</v>
      </c>
      <c r="E274" s="24" t="s">
        <v>500</v>
      </c>
      <c r="F274" s="25" t="s">
        <v>501</v>
      </c>
      <c r="G274" s="26"/>
      <c r="H274" s="27">
        <v>140145.77759938</v>
      </c>
      <c r="I274" s="27">
        <v>22521.309999999998</v>
      </c>
      <c r="J274" s="27">
        <v>0</v>
      </c>
      <c r="K274" s="27">
        <v>9865</v>
      </c>
      <c r="L274" s="27">
        <v>0</v>
      </c>
      <c r="M274" s="28">
        <v>172532.08759938</v>
      </c>
    </row>
    <row r="275" spans="1:13" x14ac:dyDescent="0.25">
      <c r="A275" s="595"/>
      <c r="B275" s="597"/>
      <c r="C275" s="599"/>
      <c r="D275" s="124">
        <v>124174</v>
      </c>
      <c r="E275" s="125" t="s">
        <v>502</v>
      </c>
      <c r="F275" s="126" t="s">
        <v>503</v>
      </c>
      <c r="G275" s="127"/>
      <c r="H275" s="128">
        <v>94667.830781828816</v>
      </c>
      <c r="I275" s="128">
        <v>2629.333333333333</v>
      </c>
      <c r="J275" s="128">
        <v>0</v>
      </c>
      <c r="K275" s="128">
        <v>1396537</v>
      </c>
      <c r="L275" s="128">
        <v>0</v>
      </c>
      <c r="M275" s="129">
        <v>1493834.1641151621</v>
      </c>
    </row>
    <row r="276" spans="1:13" x14ac:dyDescent="0.25">
      <c r="A276" s="595"/>
      <c r="B276" s="597"/>
      <c r="C276" s="599"/>
      <c r="D276" s="6">
        <v>124175</v>
      </c>
      <c r="E276" s="24" t="s">
        <v>504</v>
      </c>
      <c r="F276" s="25" t="s">
        <v>505</v>
      </c>
      <c r="G276" s="26"/>
      <c r="H276" s="27">
        <v>562184.28260932211</v>
      </c>
      <c r="I276" s="27">
        <v>6379</v>
      </c>
      <c r="J276" s="27">
        <v>0</v>
      </c>
      <c r="K276" s="27">
        <v>16400</v>
      </c>
      <c r="L276" s="27">
        <v>25000</v>
      </c>
      <c r="M276" s="28">
        <v>609963.28260932211</v>
      </c>
    </row>
    <row r="277" spans="1:13" x14ac:dyDescent="0.25">
      <c r="A277" s="595"/>
      <c r="B277" s="597"/>
      <c r="C277" s="599"/>
      <c r="D277" s="124">
        <v>124176</v>
      </c>
      <c r="E277" s="125" t="s">
        <v>506</v>
      </c>
      <c r="F277" s="126" t="s">
        <v>507</v>
      </c>
      <c r="G277" s="127"/>
      <c r="H277" s="128">
        <v>182273.96896580938</v>
      </c>
      <c r="I277" s="128">
        <v>0</v>
      </c>
      <c r="J277" s="128">
        <v>5000</v>
      </c>
      <c r="K277" s="128">
        <v>4493913</v>
      </c>
      <c r="L277" s="128">
        <v>10000</v>
      </c>
      <c r="M277" s="129">
        <v>4691186.9689658098</v>
      </c>
    </row>
    <row r="278" spans="1:13" x14ac:dyDescent="0.25">
      <c r="A278" s="595"/>
      <c r="B278" s="597"/>
      <c r="C278" s="599"/>
      <c r="D278" s="6">
        <v>124177</v>
      </c>
      <c r="E278" s="24" t="s">
        <v>508</v>
      </c>
      <c r="F278" s="25" t="s">
        <v>509</v>
      </c>
      <c r="G278" s="26"/>
      <c r="H278" s="27">
        <v>67882.08130708753</v>
      </c>
      <c r="I278" s="27">
        <v>75120</v>
      </c>
      <c r="J278" s="27">
        <v>60000</v>
      </c>
      <c r="K278" s="27">
        <v>62750</v>
      </c>
      <c r="L278" s="27">
        <v>0</v>
      </c>
      <c r="M278" s="28">
        <v>265752.08130708756</v>
      </c>
    </row>
    <row r="279" spans="1:13" ht="30" x14ac:dyDescent="0.25">
      <c r="A279" s="595"/>
      <c r="B279" s="597"/>
      <c r="C279" s="599"/>
      <c r="D279" s="124">
        <v>124178</v>
      </c>
      <c r="E279" s="125" t="s">
        <v>510</v>
      </c>
      <c r="F279" s="126" t="s">
        <v>511</v>
      </c>
      <c r="G279" s="127"/>
      <c r="H279" s="128">
        <v>799007.92930803588</v>
      </c>
      <c r="I279" s="128">
        <v>8477.6666666666661</v>
      </c>
      <c r="J279" s="128">
        <v>137736</v>
      </c>
      <c r="K279" s="128">
        <v>56805</v>
      </c>
      <c r="L279" s="128">
        <v>0</v>
      </c>
      <c r="M279" s="129">
        <v>1002026.5959747025</v>
      </c>
    </row>
    <row r="280" spans="1:13" x14ac:dyDescent="0.25">
      <c r="A280" s="595"/>
      <c r="B280" s="597"/>
      <c r="C280" s="599"/>
      <c r="D280" s="6">
        <v>124179</v>
      </c>
      <c r="E280" s="24" t="s">
        <v>512</v>
      </c>
      <c r="F280" s="25" t="s">
        <v>513</v>
      </c>
      <c r="G280" s="26"/>
      <c r="H280" s="27">
        <v>176300.50291211251</v>
      </c>
      <c r="I280" s="27">
        <v>1314.6666666666665</v>
      </c>
      <c r="J280" s="27">
        <v>90000</v>
      </c>
      <c r="K280" s="27">
        <v>1920</v>
      </c>
      <c r="L280" s="27">
        <v>0</v>
      </c>
      <c r="M280" s="28">
        <v>269535.16957877914</v>
      </c>
    </row>
    <row r="281" spans="1:13" x14ac:dyDescent="0.25">
      <c r="A281" s="595"/>
      <c r="B281" s="597"/>
      <c r="C281" s="599"/>
      <c r="D281" s="124">
        <v>124184</v>
      </c>
      <c r="E281" s="125" t="s">
        <v>514</v>
      </c>
      <c r="F281" s="126" t="s">
        <v>515</v>
      </c>
      <c r="G281" s="127"/>
      <c r="H281" s="128">
        <v>157560.24992208503</v>
      </c>
      <c r="I281" s="128">
        <v>0</v>
      </c>
      <c r="J281" s="128">
        <v>85000</v>
      </c>
      <c r="K281" s="128">
        <v>6560</v>
      </c>
      <c r="L281" s="128">
        <v>0</v>
      </c>
      <c r="M281" s="129">
        <v>249120.24992208503</v>
      </c>
    </row>
    <row r="282" spans="1:13" x14ac:dyDescent="0.25">
      <c r="A282" s="595"/>
      <c r="B282" s="597"/>
      <c r="C282" s="599"/>
      <c r="D282" s="6">
        <v>124185</v>
      </c>
      <c r="E282" s="24" t="s">
        <v>516</v>
      </c>
      <c r="F282" s="25" t="s">
        <v>517</v>
      </c>
      <c r="G282" s="26"/>
      <c r="H282" s="27">
        <v>16669.17265</v>
      </c>
      <c r="I282" s="27">
        <v>0</v>
      </c>
      <c r="J282" s="27">
        <v>0</v>
      </c>
      <c r="K282" s="27">
        <v>0</v>
      </c>
      <c r="L282" s="27">
        <v>1000000</v>
      </c>
      <c r="M282" s="28">
        <v>1016669.17265</v>
      </c>
    </row>
    <row r="283" spans="1:13" x14ac:dyDescent="0.25">
      <c r="A283" s="595"/>
      <c r="B283" s="597"/>
      <c r="C283" s="599"/>
      <c r="D283" s="124">
        <v>124942</v>
      </c>
      <c r="E283" s="125" t="s">
        <v>518</v>
      </c>
      <c r="F283" s="126" t="s">
        <v>519</v>
      </c>
      <c r="G283" s="127"/>
      <c r="H283" s="128">
        <v>1355963.9273922499</v>
      </c>
      <c r="I283" s="128">
        <v>352635.7079728489</v>
      </c>
      <c r="J283" s="128">
        <v>162574.30666666699</v>
      </c>
      <c r="K283" s="128">
        <v>87401.973072702298</v>
      </c>
      <c r="L283" s="128">
        <v>0</v>
      </c>
      <c r="M283" s="129">
        <v>1958575.9151044681</v>
      </c>
    </row>
    <row r="284" spans="1:13" ht="30" x14ac:dyDescent="0.25">
      <c r="A284" s="595"/>
      <c r="B284" s="597"/>
      <c r="C284" s="599"/>
      <c r="D284" s="6">
        <v>126072</v>
      </c>
      <c r="E284" s="24" t="s">
        <v>520</v>
      </c>
      <c r="F284" s="25" t="s">
        <v>521</v>
      </c>
      <c r="G284" s="26"/>
      <c r="H284" s="27">
        <v>0</v>
      </c>
      <c r="I284" s="27">
        <v>0</v>
      </c>
      <c r="J284" s="27">
        <v>0</v>
      </c>
      <c r="K284" s="27">
        <v>0</v>
      </c>
      <c r="L284" s="27">
        <v>0</v>
      </c>
      <c r="M284" s="28">
        <v>0</v>
      </c>
    </row>
    <row r="285" spans="1:13" ht="30" x14ac:dyDescent="0.25">
      <c r="A285" s="595"/>
      <c r="B285" s="597"/>
      <c r="C285" s="599"/>
      <c r="D285" s="124">
        <v>126247</v>
      </c>
      <c r="E285" s="125" t="s">
        <v>522</v>
      </c>
      <c r="F285" s="126" t="s">
        <v>523</v>
      </c>
      <c r="G285" s="127"/>
      <c r="H285" s="128">
        <v>0</v>
      </c>
      <c r="I285" s="128">
        <v>0</v>
      </c>
      <c r="J285" s="128">
        <v>0</v>
      </c>
      <c r="K285" s="128">
        <v>0</v>
      </c>
      <c r="L285" s="128">
        <v>0</v>
      </c>
      <c r="M285" s="129">
        <v>0</v>
      </c>
    </row>
    <row r="286" spans="1:13" ht="30" x14ac:dyDescent="0.25">
      <c r="A286" s="595"/>
      <c r="B286" s="597"/>
      <c r="C286" s="599"/>
      <c r="D286" s="6">
        <v>126334</v>
      </c>
      <c r="E286" s="24" t="s">
        <v>524</v>
      </c>
      <c r="F286" s="25" t="s">
        <v>525</v>
      </c>
      <c r="G286" s="26"/>
      <c r="H286" s="27">
        <v>0</v>
      </c>
      <c r="I286" s="27">
        <v>0</v>
      </c>
      <c r="J286" s="27">
        <v>0</v>
      </c>
      <c r="K286" s="27">
        <v>0</v>
      </c>
      <c r="L286" s="27">
        <v>0</v>
      </c>
      <c r="M286" s="28">
        <v>0</v>
      </c>
    </row>
    <row r="287" spans="1:13" x14ac:dyDescent="0.25">
      <c r="A287" s="595"/>
      <c r="B287" s="597"/>
      <c r="C287" s="599"/>
      <c r="D287" s="124">
        <v>126421</v>
      </c>
      <c r="E287" s="125" t="s">
        <v>526</v>
      </c>
      <c r="F287" s="126" t="s">
        <v>526</v>
      </c>
      <c r="G287" s="127"/>
      <c r="H287" s="128">
        <v>1532343.9966876945</v>
      </c>
      <c r="I287" s="128">
        <v>79956</v>
      </c>
      <c r="J287" s="128">
        <v>0</v>
      </c>
      <c r="K287" s="128">
        <v>0</v>
      </c>
      <c r="L287" s="128">
        <v>0</v>
      </c>
      <c r="M287" s="129">
        <v>1612299.9966876945</v>
      </c>
    </row>
    <row r="288" spans="1:13" x14ac:dyDescent="0.25">
      <c r="A288" s="595"/>
      <c r="B288" s="597"/>
      <c r="C288" s="599"/>
      <c r="D288" s="6">
        <v>126494</v>
      </c>
      <c r="E288" s="24" t="s">
        <v>527</v>
      </c>
      <c r="F288" s="25" t="s">
        <v>528</v>
      </c>
      <c r="G288" s="26"/>
      <c r="H288" s="27">
        <v>0</v>
      </c>
      <c r="I288" s="27">
        <v>0</v>
      </c>
      <c r="J288" s="27">
        <v>0</v>
      </c>
      <c r="K288" s="27">
        <v>0</v>
      </c>
      <c r="L288" s="27">
        <v>0</v>
      </c>
      <c r="M288" s="28">
        <v>0</v>
      </c>
    </row>
    <row r="289" spans="1:13" x14ac:dyDescent="0.25">
      <c r="A289" s="595"/>
      <c r="B289" s="597"/>
      <c r="C289" s="599"/>
      <c r="D289" s="124">
        <v>126495</v>
      </c>
      <c r="E289" s="125" t="s">
        <v>529</v>
      </c>
      <c r="F289" s="126" t="s">
        <v>530</v>
      </c>
      <c r="G289" s="127"/>
      <c r="H289" s="128">
        <v>0</v>
      </c>
      <c r="I289" s="128">
        <v>0</v>
      </c>
      <c r="J289" s="128">
        <v>0</v>
      </c>
      <c r="K289" s="128">
        <v>0</v>
      </c>
      <c r="L289" s="128">
        <v>0</v>
      </c>
      <c r="M289" s="129">
        <v>0</v>
      </c>
    </row>
    <row r="290" spans="1:13" x14ac:dyDescent="0.25">
      <c r="A290" s="595"/>
      <c r="B290" s="597"/>
      <c r="C290" s="599"/>
      <c r="D290" s="6">
        <v>126496</v>
      </c>
      <c r="E290" s="24" t="s">
        <v>531</v>
      </c>
      <c r="F290" s="25" t="s">
        <v>532</v>
      </c>
      <c r="G290" s="26"/>
      <c r="H290" s="27">
        <v>0</v>
      </c>
      <c r="I290" s="27">
        <v>36940.666666666672</v>
      </c>
      <c r="J290" s="27">
        <v>3000</v>
      </c>
      <c r="K290" s="27">
        <v>0</v>
      </c>
      <c r="L290" s="27">
        <v>0</v>
      </c>
      <c r="M290" s="28">
        <v>39940.666666666672</v>
      </c>
    </row>
    <row r="291" spans="1:13" x14ac:dyDescent="0.25">
      <c r="A291" s="595"/>
      <c r="B291" s="597"/>
      <c r="C291" s="150" t="str">
        <f>+C269&amp;" Total"</f>
        <v>3.1.5 Support Operations Total</v>
      </c>
      <c r="D291" s="147"/>
      <c r="E291" s="148"/>
      <c r="F291" s="149"/>
      <c r="G291" s="134">
        <v>31.420833333333334</v>
      </c>
      <c r="H291" s="151">
        <v>5837927.3681155453</v>
      </c>
      <c r="I291" s="151">
        <v>5486686.5954993917</v>
      </c>
      <c r="J291" s="151">
        <v>2826310.3066666671</v>
      </c>
      <c r="K291" s="151">
        <v>6958591.9730727021</v>
      </c>
      <c r="L291" s="151">
        <v>1035000</v>
      </c>
      <c r="M291" s="152">
        <v>22144516.243354306</v>
      </c>
    </row>
    <row r="292" spans="1:13" ht="15.75" thickBot="1" x14ac:dyDescent="0.3">
      <c r="A292" s="595"/>
      <c r="B292" s="153" t="str">
        <f>+B256&amp;" Total"</f>
        <v>3.1 Ensure ICANN’s long-term financial accountability, stability and sustainability Total</v>
      </c>
      <c r="C292" s="512"/>
      <c r="D292" s="154"/>
      <c r="E292" s="512"/>
      <c r="F292" s="155"/>
      <c r="G292" s="156">
        <v>53.924999999999997</v>
      </c>
      <c r="H292" s="157">
        <v>9729490.7712398656</v>
      </c>
      <c r="I292" s="157">
        <v>5821583.8089372665</v>
      </c>
      <c r="J292" s="157">
        <v>3230110.3066666671</v>
      </c>
      <c r="K292" s="157">
        <v>8340725.3533543926</v>
      </c>
      <c r="L292" s="157">
        <v>1035000</v>
      </c>
      <c r="M292" s="158">
        <v>28156910.240198191</v>
      </c>
    </row>
    <row r="293" spans="1:13" ht="30" x14ac:dyDescent="0.25">
      <c r="A293" s="595"/>
      <c r="B293" s="596" t="s">
        <v>533</v>
      </c>
      <c r="C293" s="598" t="s">
        <v>534</v>
      </c>
      <c r="D293" s="6">
        <v>120427</v>
      </c>
      <c r="E293" s="159" t="s">
        <v>535</v>
      </c>
      <c r="F293" s="25" t="s">
        <v>536</v>
      </c>
      <c r="G293" s="55"/>
      <c r="H293" s="56">
        <v>1959052.0816001932</v>
      </c>
      <c r="I293" s="56">
        <v>0</v>
      </c>
      <c r="J293" s="56">
        <v>0</v>
      </c>
      <c r="K293" s="56">
        <v>4220360.0925000003</v>
      </c>
      <c r="L293" s="56">
        <v>620000</v>
      </c>
      <c r="M293" s="57">
        <v>6799412.1741001932</v>
      </c>
    </row>
    <row r="294" spans="1:13" ht="30" x14ac:dyDescent="0.25">
      <c r="A294" s="595"/>
      <c r="B294" s="597"/>
      <c r="C294" s="599"/>
      <c r="D294" s="124">
        <v>120453</v>
      </c>
      <c r="E294" s="125" t="s">
        <v>537</v>
      </c>
      <c r="F294" s="126" t="s">
        <v>536</v>
      </c>
      <c r="G294" s="127"/>
      <c r="H294" s="128">
        <v>640051.25055574998</v>
      </c>
      <c r="I294" s="128">
        <v>0</v>
      </c>
      <c r="J294" s="128">
        <v>384596</v>
      </c>
      <c r="K294" s="128">
        <v>409660</v>
      </c>
      <c r="L294" s="128">
        <v>59600</v>
      </c>
      <c r="M294" s="129">
        <v>1493907.25055575</v>
      </c>
    </row>
    <row r="295" spans="1:13" x14ac:dyDescent="0.25">
      <c r="A295" s="595"/>
      <c r="B295" s="597"/>
      <c r="C295" s="150" t="str">
        <f>+C293&amp;" Total"</f>
        <v>3.2.1 Cybersecurity Hardening and Control  Total</v>
      </c>
      <c r="D295" s="147"/>
      <c r="E295" s="148"/>
      <c r="F295" s="149"/>
      <c r="G295" s="134">
        <v>17.658333333333331</v>
      </c>
      <c r="H295" s="160">
        <v>2599103.3321559429</v>
      </c>
      <c r="I295" s="160">
        <v>0</v>
      </c>
      <c r="J295" s="160">
        <v>384596</v>
      </c>
      <c r="K295" s="160">
        <v>4630020.0925000003</v>
      </c>
      <c r="L295" s="160">
        <v>679600</v>
      </c>
      <c r="M295" s="161">
        <v>8293319.4246559432</v>
      </c>
    </row>
    <row r="296" spans="1:13" x14ac:dyDescent="0.25">
      <c r="A296" s="595"/>
      <c r="B296" s="597"/>
      <c r="C296" s="599" t="s">
        <v>538</v>
      </c>
      <c r="D296" s="48">
        <v>31441</v>
      </c>
      <c r="E296" s="49" t="s">
        <v>539</v>
      </c>
      <c r="F296" s="50" t="s">
        <v>540</v>
      </c>
      <c r="G296" s="51"/>
      <c r="H296" s="52">
        <v>557252.47411339357</v>
      </c>
      <c r="I296" s="52">
        <v>0</v>
      </c>
      <c r="J296" s="52">
        <v>497560</v>
      </c>
      <c r="K296" s="52">
        <v>437004</v>
      </c>
      <c r="L296" s="52">
        <v>929640</v>
      </c>
      <c r="M296" s="53">
        <v>2421456.4741133936</v>
      </c>
    </row>
    <row r="297" spans="1:13" x14ac:dyDescent="0.25">
      <c r="A297" s="595"/>
      <c r="B297" s="597"/>
      <c r="C297" s="599"/>
      <c r="D297" s="124">
        <v>31442</v>
      </c>
      <c r="E297" s="125" t="s">
        <v>541</v>
      </c>
      <c r="F297" s="126" t="s">
        <v>541</v>
      </c>
      <c r="G297" s="127"/>
      <c r="H297" s="128">
        <v>211521.34103289995</v>
      </c>
      <c r="I297" s="128">
        <v>0</v>
      </c>
      <c r="J297" s="128">
        <v>0</v>
      </c>
      <c r="K297" s="128">
        <v>0</v>
      </c>
      <c r="L297" s="128">
        <v>0</v>
      </c>
      <c r="M297" s="129">
        <v>211521.34103289995</v>
      </c>
    </row>
    <row r="298" spans="1:13" ht="30" x14ac:dyDescent="0.25">
      <c r="A298" s="595"/>
      <c r="B298" s="597"/>
      <c r="C298" s="599"/>
      <c r="D298" s="48">
        <v>110764</v>
      </c>
      <c r="E298" s="49" t="s">
        <v>542</v>
      </c>
      <c r="F298" s="50" t="s">
        <v>543</v>
      </c>
      <c r="G298" s="51"/>
      <c r="H298" s="52">
        <v>0</v>
      </c>
      <c r="I298" s="52">
        <v>0</v>
      </c>
      <c r="J298" s="52">
        <v>0</v>
      </c>
      <c r="K298" s="52">
        <v>0</v>
      </c>
      <c r="L298" s="52">
        <v>0</v>
      </c>
      <c r="M298" s="53">
        <v>0</v>
      </c>
    </row>
    <row r="299" spans="1:13" ht="75" x14ac:dyDescent="0.25">
      <c r="A299" s="595"/>
      <c r="B299" s="597"/>
      <c r="C299" s="599"/>
      <c r="D299" s="48">
        <v>120147</v>
      </c>
      <c r="E299" s="49" t="s">
        <v>544</v>
      </c>
      <c r="F299" s="50" t="s">
        <v>545</v>
      </c>
      <c r="G299" s="51"/>
      <c r="H299" s="52">
        <v>432631.76015055215</v>
      </c>
      <c r="I299" s="52">
        <v>0</v>
      </c>
      <c r="J299" s="52">
        <v>0</v>
      </c>
      <c r="K299" s="52">
        <v>0</v>
      </c>
      <c r="L299" s="52">
        <v>80000</v>
      </c>
      <c r="M299" s="53">
        <v>512631.76015055215</v>
      </c>
    </row>
    <row r="300" spans="1:13" ht="30" x14ac:dyDescent="0.25">
      <c r="A300" s="595"/>
      <c r="B300" s="597"/>
      <c r="C300" s="599"/>
      <c r="D300" s="124">
        <v>120401</v>
      </c>
      <c r="E300" s="125" t="s">
        <v>546</v>
      </c>
      <c r="F300" s="126" t="s">
        <v>547</v>
      </c>
      <c r="G300" s="127"/>
      <c r="H300" s="128">
        <v>0</v>
      </c>
      <c r="I300" s="128">
        <v>0</v>
      </c>
      <c r="J300" s="128">
        <v>750000</v>
      </c>
      <c r="K300" s="128">
        <v>0</v>
      </c>
      <c r="L300" s="128">
        <v>1572000</v>
      </c>
      <c r="M300" s="129">
        <v>2322000</v>
      </c>
    </row>
    <row r="301" spans="1:13" x14ac:dyDescent="0.25">
      <c r="A301" s="595"/>
      <c r="B301" s="597"/>
      <c r="C301" s="599"/>
      <c r="D301" s="48">
        <v>120428</v>
      </c>
      <c r="E301" s="49" t="s">
        <v>548</v>
      </c>
      <c r="F301" s="50" t="s">
        <v>549</v>
      </c>
      <c r="G301" s="51"/>
      <c r="H301" s="52">
        <v>309721.47735625005</v>
      </c>
      <c r="I301" s="52">
        <v>0</v>
      </c>
      <c r="J301" s="52">
        <v>0</v>
      </c>
      <c r="K301" s="52">
        <v>0</v>
      </c>
      <c r="L301" s="52">
        <v>430000</v>
      </c>
      <c r="M301" s="53">
        <v>739721.47735625005</v>
      </c>
    </row>
    <row r="302" spans="1:13" x14ac:dyDescent="0.25">
      <c r="A302" s="595"/>
      <c r="B302" s="597"/>
      <c r="C302" s="599"/>
      <c r="D302" s="124">
        <v>120429</v>
      </c>
      <c r="E302" s="125" t="s">
        <v>550</v>
      </c>
      <c r="F302" s="126" t="s">
        <v>551</v>
      </c>
      <c r="G302" s="127"/>
      <c r="H302" s="128">
        <v>3784681.362966965</v>
      </c>
      <c r="I302" s="128">
        <v>434024.00000000029</v>
      </c>
      <c r="J302" s="128">
        <v>250000</v>
      </c>
      <c r="K302" s="128">
        <v>670768</v>
      </c>
      <c r="L302" s="128">
        <v>720000</v>
      </c>
      <c r="M302" s="129">
        <v>5859473.362966965</v>
      </c>
    </row>
    <row r="303" spans="1:13" x14ac:dyDescent="0.25">
      <c r="A303" s="595"/>
      <c r="B303" s="597"/>
      <c r="C303" s="599"/>
      <c r="D303" s="48">
        <v>120432</v>
      </c>
      <c r="E303" s="49" t="s">
        <v>552</v>
      </c>
      <c r="F303" s="50" t="s">
        <v>553</v>
      </c>
      <c r="G303" s="51"/>
      <c r="H303" s="52">
        <v>0</v>
      </c>
      <c r="I303" s="52">
        <v>0</v>
      </c>
      <c r="J303" s="52">
        <v>149940</v>
      </c>
      <c r="K303" s="52">
        <v>79008</v>
      </c>
      <c r="L303" s="52">
        <v>9000</v>
      </c>
      <c r="M303" s="53">
        <v>237948</v>
      </c>
    </row>
    <row r="304" spans="1:13" ht="30" x14ac:dyDescent="0.25">
      <c r="A304" s="595"/>
      <c r="B304" s="597"/>
      <c r="C304" s="599"/>
      <c r="D304" s="124">
        <v>121365</v>
      </c>
      <c r="E304" s="125" t="s">
        <v>554</v>
      </c>
      <c r="F304" s="126" t="s">
        <v>555</v>
      </c>
      <c r="G304" s="127"/>
      <c r="H304" s="128">
        <v>352680.63901950925</v>
      </c>
      <c r="I304" s="128">
        <v>0</v>
      </c>
      <c r="J304" s="128">
        <v>0</v>
      </c>
      <c r="K304" s="128">
        <v>26000</v>
      </c>
      <c r="L304" s="128">
        <v>0</v>
      </c>
      <c r="M304" s="129">
        <v>378680.63901950925</v>
      </c>
    </row>
    <row r="305" spans="1:13" ht="45" x14ac:dyDescent="0.25">
      <c r="A305" s="595"/>
      <c r="B305" s="597"/>
      <c r="C305" s="599"/>
      <c r="D305" s="124">
        <v>121417</v>
      </c>
      <c r="E305" s="125" t="s">
        <v>556</v>
      </c>
      <c r="F305" s="126" t="s">
        <v>557</v>
      </c>
      <c r="G305" s="127"/>
      <c r="H305" s="128">
        <v>0</v>
      </c>
      <c r="I305" s="128">
        <v>0</v>
      </c>
      <c r="J305" s="128">
        <v>0</v>
      </c>
      <c r="K305" s="128">
        <v>0</v>
      </c>
      <c r="L305" s="128">
        <v>0</v>
      </c>
      <c r="M305" s="129">
        <v>0</v>
      </c>
    </row>
    <row r="306" spans="1:13" x14ac:dyDescent="0.25">
      <c r="A306" s="595"/>
      <c r="B306" s="597"/>
      <c r="C306" s="150" t="str">
        <f>+C296&amp;" Total"</f>
        <v>3.2.2 IT Infrastructure and Service Scaling Total</v>
      </c>
      <c r="D306" s="147"/>
      <c r="E306" s="148"/>
      <c r="F306" s="149"/>
      <c r="G306" s="134">
        <v>32.625000000000007</v>
      </c>
      <c r="H306" s="160">
        <v>5648489.0546395695</v>
      </c>
      <c r="I306" s="160">
        <v>434024.00000000029</v>
      </c>
      <c r="J306" s="160">
        <v>1647500</v>
      </c>
      <c r="K306" s="160">
        <v>1212780</v>
      </c>
      <c r="L306" s="160">
        <v>3740640</v>
      </c>
      <c r="M306" s="161">
        <v>12683433.05463957</v>
      </c>
    </row>
    <row r="307" spans="1:13" x14ac:dyDescent="0.25">
      <c r="A307" s="595"/>
      <c r="B307" s="597"/>
      <c r="C307" s="509" t="s">
        <v>558</v>
      </c>
      <c r="D307" s="6">
        <v>120433</v>
      </c>
      <c r="E307" s="24" t="s">
        <v>559</v>
      </c>
      <c r="F307" s="25" t="s">
        <v>560</v>
      </c>
      <c r="G307" s="26"/>
      <c r="H307" s="27">
        <v>774516.4074834811</v>
      </c>
      <c r="I307" s="27">
        <v>129484.33333333333</v>
      </c>
      <c r="J307" s="27">
        <v>205000</v>
      </c>
      <c r="K307" s="27">
        <v>290870</v>
      </c>
      <c r="L307" s="27">
        <v>0</v>
      </c>
      <c r="M307" s="28">
        <v>1399870.7408168144</v>
      </c>
    </row>
    <row r="308" spans="1:13" x14ac:dyDescent="0.25">
      <c r="A308" s="595"/>
      <c r="B308" s="597"/>
      <c r="C308" s="150" t="str">
        <f>+C307&amp;" Total"</f>
        <v>3.2.3 Root Systems Operations Total</v>
      </c>
      <c r="D308" s="147"/>
      <c r="E308" s="148"/>
      <c r="F308" s="149"/>
      <c r="G308" s="134">
        <v>4</v>
      </c>
      <c r="H308" s="140">
        <v>774516.4074834811</v>
      </c>
      <c r="I308" s="140">
        <v>129484.33333333333</v>
      </c>
      <c r="J308" s="140">
        <v>205000</v>
      </c>
      <c r="K308" s="140">
        <v>290870</v>
      </c>
      <c r="L308" s="140">
        <v>0</v>
      </c>
      <c r="M308" s="141">
        <v>1399870.7408168144</v>
      </c>
    </row>
    <row r="309" spans="1:13" ht="15.75" thickBot="1" x14ac:dyDescent="0.3">
      <c r="A309" s="595"/>
      <c r="B309" s="153" t="str">
        <f>+B293&amp;" Total"</f>
        <v>3.2 Ensure structured coordination of ICANN’s technical resources Total</v>
      </c>
      <c r="C309" s="512"/>
      <c r="D309" s="154"/>
      <c r="E309" s="512"/>
      <c r="F309" s="155"/>
      <c r="G309" s="162">
        <v>54.283333333333339</v>
      </c>
      <c r="H309" s="157">
        <v>9022108.7942789942</v>
      </c>
      <c r="I309" s="157">
        <v>563508.3333333336</v>
      </c>
      <c r="J309" s="157">
        <v>2237096</v>
      </c>
      <c r="K309" s="157">
        <v>6133670.0925000003</v>
      </c>
      <c r="L309" s="157">
        <v>4420240</v>
      </c>
      <c r="M309" s="158">
        <v>22376623.220112327</v>
      </c>
    </row>
    <row r="310" spans="1:13" ht="30" x14ac:dyDescent="0.25">
      <c r="A310" s="595"/>
      <c r="B310" s="596" t="s">
        <v>561</v>
      </c>
      <c r="C310" s="508" t="s">
        <v>562</v>
      </c>
      <c r="D310" s="163">
        <v>124180</v>
      </c>
      <c r="E310" s="164" t="s">
        <v>563</v>
      </c>
      <c r="F310" s="165" t="s">
        <v>564</v>
      </c>
      <c r="G310" s="55"/>
      <c r="H310" s="56">
        <v>985795.09770080994</v>
      </c>
      <c r="I310" s="56">
        <v>33670.666666666672</v>
      </c>
      <c r="J310" s="56">
        <v>60750</v>
      </c>
      <c r="K310" s="56">
        <v>20920</v>
      </c>
      <c r="L310" s="56">
        <v>0</v>
      </c>
      <c r="M310" s="57">
        <v>1101135.7643674766</v>
      </c>
    </row>
    <row r="311" spans="1:13" x14ac:dyDescent="0.25">
      <c r="A311" s="595"/>
      <c r="B311" s="597"/>
      <c r="C311" s="150" t="str">
        <f>+C310&amp;" Total"</f>
        <v>3.3.1 Talent Management Total</v>
      </c>
      <c r="D311" s="147"/>
      <c r="E311" s="148"/>
      <c r="F311" s="166"/>
      <c r="G311" s="134">
        <v>5.375</v>
      </c>
      <c r="H311" s="140">
        <v>985795.09770080994</v>
      </c>
      <c r="I311" s="140">
        <v>33670.666666666672</v>
      </c>
      <c r="J311" s="140">
        <v>60750</v>
      </c>
      <c r="K311" s="140">
        <v>20920</v>
      </c>
      <c r="L311" s="140">
        <v>0</v>
      </c>
      <c r="M311" s="141">
        <v>1101135.7643674766</v>
      </c>
    </row>
    <row r="312" spans="1:13" x14ac:dyDescent="0.25">
      <c r="A312" s="595"/>
      <c r="B312" s="597" t="s">
        <v>561</v>
      </c>
      <c r="C312" s="509" t="s">
        <v>565</v>
      </c>
      <c r="D312" s="6">
        <v>32004</v>
      </c>
      <c r="E312" s="24" t="s">
        <v>566</v>
      </c>
      <c r="F312" s="167" t="s">
        <v>567</v>
      </c>
      <c r="G312" s="26"/>
      <c r="H312" s="27">
        <v>70941.32170737721</v>
      </c>
      <c r="I312" s="27">
        <v>3000</v>
      </c>
      <c r="J312" s="27">
        <v>0</v>
      </c>
      <c r="K312" s="27">
        <v>0</v>
      </c>
      <c r="L312" s="27">
        <v>0</v>
      </c>
      <c r="M312" s="28">
        <v>73941.32170737721</v>
      </c>
    </row>
    <row r="313" spans="1:13" x14ac:dyDescent="0.25">
      <c r="A313" s="595"/>
      <c r="B313" s="597"/>
      <c r="C313" s="150" t="str">
        <f>+C312&amp;" Total"</f>
        <v>3.3.2 ICANN Technical University Total</v>
      </c>
      <c r="D313" s="147"/>
      <c r="E313" s="148"/>
      <c r="F313" s="149"/>
      <c r="G313" s="134">
        <v>0.24999999999999997</v>
      </c>
      <c r="H313" s="140">
        <v>70941.32170737721</v>
      </c>
      <c r="I313" s="140">
        <v>3000</v>
      </c>
      <c r="J313" s="140">
        <v>0</v>
      </c>
      <c r="K313" s="140">
        <v>0</v>
      </c>
      <c r="L313" s="140">
        <v>0</v>
      </c>
      <c r="M313" s="141">
        <v>73941.32170737721</v>
      </c>
    </row>
    <row r="314" spans="1:13" ht="15.75" thickBot="1" x14ac:dyDescent="0.3">
      <c r="A314" s="595"/>
      <c r="B314" s="153" t="str">
        <f>+B312&amp;" Total"</f>
        <v>3.3 Develop a globally diverse culture of knowledge and expertise available to ICANN’s Board, staff, and stakeholders Total</v>
      </c>
      <c r="C314" s="512"/>
      <c r="D314" s="154"/>
      <c r="E314" s="512"/>
      <c r="F314" s="155"/>
      <c r="G314" s="156">
        <v>5.625</v>
      </c>
      <c r="H314" s="168">
        <v>1056736.4194081873</v>
      </c>
      <c r="I314" s="168">
        <v>36670.666666666672</v>
      </c>
      <c r="J314" s="168">
        <v>60750</v>
      </c>
      <c r="K314" s="168">
        <v>20920</v>
      </c>
      <c r="L314" s="168">
        <v>0</v>
      </c>
      <c r="M314" s="158">
        <v>1175077.0860748538</v>
      </c>
    </row>
    <row r="315" spans="1:13" ht="15.75" thickBot="1" x14ac:dyDescent="0.3">
      <c r="A315" s="169" t="s">
        <v>568</v>
      </c>
      <c r="B315" s="170"/>
      <c r="C315" s="171"/>
      <c r="D315" s="172"/>
      <c r="E315" s="171"/>
      <c r="F315" s="173"/>
      <c r="G315" s="174">
        <v>113.83333333333334</v>
      </c>
      <c r="H315" s="175">
        <v>19808335.984927047</v>
      </c>
      <c r="I315" s="175">
        <v>6421762.8089372665</v>
      </c>
      <c r="J315" s="175">
        <v>5527956.3066666666</v>
      </c>
      <c r="K315" s="175">
        <v>14495315.445854392</v>
      </c>
      <c r="L315" s="175">
        <v>5455240</v>
      </c>
      <c r="M315" s="176">
        <v>51708610.546385378</v>
      </c>
    </row>
    <row r="316" spans="1:13" ht="30" x14ac:dyDescent="0.25">
      <c r="A316" s="606" t="s">
        <v>569</v>
      </c>
      <c r="B316" s="609" t="s">
        <v>570</v>
      </c>
      <c r="C316" s="177" t="s">
        <v>571</v>
      </c>
      <c r="D316" s="6">
        <v>124628</v>
      </c>
      <c r="E316" s="24" t="s">
        <v>572</v>
      </c>
      <c r="F316" s="167" t="s">
        <v>573</v>
      </c>
      <c r="G316" s="55"/>
      <c r="H316" s="56">
        <v>220044.36933790587</v>
      </c>
      <c r="I316" s="56">
        <v>61170</v>
      </c>
      <c r="J316" s="56">
        <v>0</v>
      </c>
      <c r="K316" s="56">
        <v>207800</v>
      </c>
      <c r="L316" s="56">
        <v>0</v>
      </c>
      <c r="M316" s="57">
        <v>489014.3693379059</v>
      </c>
    </row>
    <row r="317" spans="1:13" x14ac:dyDescent="0.25">
      <c r="A317" s="607"/>
      <c r="B317" s="610"/>
      <c r="C317" s="178" t="str">
        <f>+C316&amp;" Total"</f>
        <v>4.1.1 Coordination of ICANN participation in Internet Governance Total</v>
      </c>
      <c r="D317" s="179"/>
      <c r="E317" s="180"/>
      <c r="F317" s="181"/>
      <c r="G317" s="499">
        <v>0.64999999999999991</v>
      </c>
      <c r="H317" s="182">
        <v>220044.36933790587</v>
      </c>
      <c r="I317" s="182">
        <v>61170</v>
      </c>
      <c r="J317" s="182">
        <v>0</v>
      </c>
      <c r="K317" s="182">
        <v>207800</v>
      </c>
      <c r="L317" s="182">
        <v>0</v>
      </c>
      <c r="M317" s="183">
        <v>489014.3693379059</v>
      </c>
    </row>
    <row r="318" spans="1:13" ht="15.75" thickBot="1" x14ac:dyDescent="0.3">
      <c r="A318" s="607"/>
      <c r="B318" s="184" t="str">
        <f>+B316&amp;" Total"</f>
        <v>4.1 Encourage engagement with the existing Internet governance ecosystem at national, regional and international levels Total</v>
      </c>
      <c r="C318" s="185"/>
      <c r="D318" s="186"/>
      <c r="E318" s="186"/>
      <c r="F318" s="187"/>
      <c r="G318" s="188">
        <v>0.64999999999999991</v>
      </c>
      <c r="H318" s="189">
        <v>220044.36933790587</v>
      </c>
      <c r="I318" s="189">
        <v>61170</v>
      </c>
      <c r="J318" s="189">
        <v>0</v>
      </c>
      <c r="K318" s="189">
        <v>207800</v>
      </c>
      <c r="L318" s="189">
        <v>0</v>
      </c>
      <c r="M318" s="190">
        <v>489014.3693379059</v>
      </c>
    </row>
    <row r="319" spans="1:13" ht="45" x14ac:dyDescent="0.25">
      <c r="A319" s="607"/>
      <c r="B319" s="609" t="s">
        <v>574</v>
      </c>
      <c r="C319" s="177" t="s">
        <v>575</v>
      </c>
      <c r="D319" s="191">
        <v>124624</v>
      </c>
      <c r="E319" s="191" t="s">
        <v>576</v>
      </c>
      <c r="F319" s="192" t="s">
        <v>577</v>
      </c>
      <c r="G319" s="193"/>
      <c r="H319" s="194">
        <v>50754.071084002979</v>
      </c>
      <c r="I319" s="194">
        <v>0</v>
      </c>
      <c r="J319" s="194">
        <v>0</v>
      </c>
      <c r="K319" s="194">
        <v>0</v>
      </c>
      <c r="L319" s="194">
        <v>0</v>
      </c>
      <c r="M319" s="195">
        <v>50754.071084002979</v>
      </c>
    </row>
    <row r="320" spans="1:13" x14ac:dyDescent="0.25">
      <c r="A320" s="607"/>
      <c r="B320" s="610"/>
      <c r="C320" s="178" t="str">
        <f>+C319&amp;" Total"</f>
        <v>4.2.1 Support Governmental Advisory Committee (GAC) Engagement Total</v>
      </c>
      <c r="D320" s="179"/>
      <c r="E320" s="180"/>
      <c r="F320" s="181"/>
      <c r="G320" s="196">
        <v>0.15</v>
      </c>
      <c r="H320" s="197">
        <v>50754.071084002979</v>
      </c>
      <c r="I320" s="197">
        <v>0</v>
      </c>
      <c r="J320" s="197">
        <v>0</v>
      </c>
      <c r="K320" s="197">
        <v>0</v>
      </c>
      <c r="L320" s="197">
        <v>0</v>
      </c>
      <c r="M320" s="198">
        <v>50754.071084002979</v>
      </c>
    </row>
    <row r="321" spans="1:13" ht="60" x14ac:dyDescent="0.25">
      <c r="A321" s="607"/>
      <c r="B321" s="610"/>
      <c r="C321" s="611" t="s">
        <v>578</v>
      </c>
      <c r="D321" s="6">
        <v>124626</v>
      </c>
      <c r="E321" s="24" t="s">
        <v>579</v>
      </c>
      <c r="F321" s="25" t="s">
        <v>580</v>
      </c>
      <c r="G321" s="26"/>
      <c r="H321" s="27">
        <v>464751.96795736591</v>
      </c>
      <c r="I321" s="27">
        <v>80902</v>
      </c>
      <c r="J321" s="27">
        <v>0</v>
      </c>
      <c r="K321" s="27">
        <v>87000</v>
      </c>
      <c r="L321" s="27">
        <v>0</v>
      </c>
      <c r="M321" s="28">
        <v>632653.96795736591</v>
      </c>
    </row>
    <row r="322" spans="1:13" ht="75" x14ac:dyDescent="0.25">
      <c r="A322" s="607"/>
      <c r="B322" s="610"/>
      <c r="C322" s="611"/>
      <c r="D322" s="199">
        <v>124627</v>
      </c>
      <c r="E322" s="200" t="s">
        <v>581</v>
      </c>
      <c r="F322" s="201" t="s">
        <v>582</v>
      </c>
      <c r="G322" s="202"/>
      <c r="H322" s="203">
        <v>0</v>
      </c>
      <c r="I322" s="203">
        <v>0</v>
      </c>
      <c r="J322" s="203">
        <v>160000</v>
      </c>
      <c r="K322" s="203">
        <v>0</v>
      </c>
      <c r="L322" s="203">
        <v>0</v>
      </c>
      <c r="M322" s="204">
        <v>160000</v>
      </c>
    </row>
    <row r="323" spans="1:13" ht="75" x14ac:dyDescent="0.25">
      <c r="A323" s="607"/>
      <c r="B323" s="610"/>
      <c r="C323" s="611"/>
      <c r="D323" s="6">
        <v>124629</v>
      </c>
      <c r="E323" s="24" t="s">
        <v>583</v>
      </c>
      <c r="F323" s="25" t="s">
        <v>584</v>
      </c>
      <c r="G323" s="26"/>
      <c r="H323" s="27">
        <v>677340.01262269611</v>
      </c>
      <c r="I323" s="27">
        <v>44274</v>
      </c>
      <c r="J323" s="27">
        <v>0</v>
      </c>
      <c r="K323" s="27">
        <v>35390</v>
      </c>
      <c r="L323" s="27">
        <v>0</v>
      </c>
      <c r="M323" s="28">
        <v>757004.01262269611</v>
      </c>
    </row>
    <row r="324" spans="1:13" x14ac:dyDescent="0.25">
      <c r="A324" s="607"/>
      <c r="B324" s="610"/>
      <c r="C324" s="178" t="str">
        <f>+C321&amp;" Total"</f>
        <v>4.2.2 Engagement with Governments and International Governmental Organizations (IGOs) Total</v>
      </c>
      <c r="D324" s="205"/>
      <c r="E324" s="205"/>
      <c r="F324" s="206"/>
      <c r="G324" s="196">
        <v>4.5500000000000007</v>
      </c>
      <c r="H324" s="197">
        <v>1142091.9805800621</v>
      </c>
      <c r="I324" s="197">
        <v>125176</v>
      </c>
      <c r="J324" s="197">
        <v>160000</v>
      </c>
      <c r="K324" s="197">
        <v>122390</v>
      </c>
      <c r="L324" s="197">
        <v>0</v>
      </c>
      <c r="M324" s="198">
        <v>1549657.9805800621</v>
      </c>
    </row>
    <row r="325" spans="1:13" ht="15.75" thickBot="1" x14ac:dyDescent="0.3">
      <c r="A325" s="607"/>
      <c r="B325" s="184" t="str">
        <f>+B319&amp;" Total"</f>
        <v>4.2 Clarify the role of governments in ICANN and work with them to strengthen their commitment to supporting the global Internet ecosystem Total</v>
      </c>
      <c r="C325" s="186"/>
      <c r="D325" s="186"/>
      <c r="E325" s="186"/>
      <c r="F325" s="187"/>
      <c r="G325" s="207">
        <v>4.7000000000000011</v>
      </c>
      <c r="H325" s="208">
        <v>1192846.0516640651</v>
      </c>
      <c r="I325" s="208">
        <v>125176</v>
      </c>
      <c r="J325" s="208">
        <v>160000</v>
      </c>
      <c r="K325" s="208">
        <v>122390</v>
      </c>
      <c r="L325" s="208">
        <v>0</v>
      </c>
      <c r="M325" s="209">
        <v>1600412.0516640651</v>
      </c>
    </row>
    <row r="326" spans="1:13" ht="60" x14ac:dyDescent="0.25">
      <c r="A326" s="607"/>
      <c r="B326" s="609" t="s">
        <v>585</v>
      </c>
      <c r="C326" s="210" t="s">
        <v>586</v>
      </c>
      <c r="D326" s="6">
        <v>124630</v>
      </c>
      <c r="E326" s="24" t="s">
        <v>587</v>
      </c>
      <c r="F326" s="167" t="s">
        <v>588</v>
      </c>
      <c r="G326" s="26"/>
      <c r="H326" s="27">
        <v>642763.15669820714</v>
      </c>
      <c r="I326" s="27">
        <v>55715</v>
      </c>
      <c r="J326" s="27">
        <v>0</v>
      </c>
      <c r="K326" s="27">
        <v>0</v>
      </c>
      <c r="L326" s="27">
        <v>0</v>
      </c>
      <c r="M326" s="28">
        <v>698478.15669820714</v>
      </c>
    </row>
    <row r="327" spans="1:13" x14ac:dyDescent="0.25">
      <c r="A327" s="607"/>
      <c r="B327" s="610"/>
      <c r="C327" s="205" t="str">
        <f>+C326&amp;" Total"</f>
        <v>4.3.1 Support Internet Governance Ecosystem Advancement Total</v>
      </c>
      <c r="D327" s="205"/>
      <c r="E327" s="205"/>
      <c r="F327" s="206"/>
      <c r="G327" s="196">
        <v>1.65</v>
      </c>
      <c r="H327" s="197">
        <v>642763.15669820714</v>
      </c>
      <c r="I327" s="197">
        <v>55715</v>
      </c>
      <c r="J327" s="197">
        <v>0</v>
      </c>
      <c r="K327" s="197">
        <v>0</v>
      </c>
      <c r="L327" s="197">
        <v>0</v>
      </c>
      <c r="M327" s="198">
        <v>698478.15669820714</v>
      </c>
    </row>
    <row r="328" spans="1:13" ht="15.75" thickBot="1" x14ac:dyDescent="0.3">
      <c r="A328" s="607"/>
      <c r="B328" s="184" t="str">
        <f>+B326&amp;" Total"</f>
        <v>4.3 Participate in the evolution of a global, trusted, inclusive multistakeholder Internet Governance ecosystem that addresses Internet issues Total</v>
      </c>
      <c r="C328" s="211"/>
      <c r="D328" s="186"/>
      <c r="E328" s="186"/>
      <c r="F328" s="211"/>
      <c r="G328" s="207">
        <v>1.65</v>
      </c>
      <c r="H328" s="208">
        <v>642763.15669820714</v>
      </c>
      <c r="I328" s="208">
        <v>55715</v>
      </c>
      <c r="J328" s="208">
        <v>0</v>
      </c>
      <c r="K328" s="208">
        <v>0</v>
      </c>
      <c r="L328" s="208">
        <v>0</v>
      </c>
      <c r="M328" s="209">
        <v>698478.15669820714</v>
      </c>
    </row>
    <row r="329" spans="1:13" ht="45" x14ac:dyDescent="0.25">
      <c r="A329" s="607"/>
      <c r="B329" s="612" t="s">
        <v>589</v>
      </c>
      <c r="C329" s="614" t="s">
        <v>590</v>
      </c>
      <c r="D329" s="6">
        <v>122104</v>
      </c>
      <c r="E329" s="24" t="s">
        <v>591</v>
      </c>
      <c r="F329" s="25" t="s">
        <v>592</v>
      </c>
      <c r="G329" s="55"/>
      <c r="H329" s="56">
        <v>2171776.0264382539</v>
      </c>
      <c r="I329" s="56">
        <v>0</v>
      </c>
      <c r="J329" s="56">
        <v>0</v>
      </c>
      <c r="K329" s="56">
        <v>0</v>
      </c>
      <c r="L329" s="56">
        <v>0</v>
      </c>
      <c r="M329" s="57">
        <v>2171776.0264382539</v>
      </c>
    </row>
    <row r="330" spans="1:13" ht="30" x14ac:dyDescent="0.25">
      <c r="A330" s="607"/>
      <c r="B330" s="613"/>
      <c r="C330" s="611"/>
      <c r="D330" s="199">
        <v>122106</v>
      </c>
      <c r="E330" s="200" t="s">
        <v>593</v>
      </c>
      <c r="F330" s="201" t="s">
        <v>594</v>
      </c>
      <c r="G330" s="202"/>
      <c r="H330" s="203">
        <v>604162.06123945559</v>
      </c>
      <c r="I330" s="203">
        <v>19000</v>
      </c>
      <c r="J330" s="203">
        <v>0</v>
      </c>
      <c r="K330" s="203">
        <v>70280</v>
      </c>
      <c r="L330" s="203">
        <v>0</v>
      </c>
      <c r="M330" s="204">
        <v>693442.06123945559</v>
      </c>
    </row>
    <row r="331" spans="1:13" ht="30" x14ac:dyDescent="0.25">
      <c r="A331" s="607"/>
      <c r="B331" s="613"/>
      <c r="C331" s="611"/>
      <c r="D331" s="6">
        <v>122108</v>
      </c>
      <c r="E331" s="24" t="s">
        <v>595</v>
      </c>
      <c r="F331" s="25" t="s">
        <v>596</v>
      </c>
      <c r="G331" s="26"/>
      <c r="H331" s="27">
        <v>16017.29798460782</v>
      </c>
      <c r="I331" s="27">
        <v>0</v>
      </c>
      <c r="J331" s="27">
        <v>0</v>
      </c>
      <c r="K331" s="27">
        <v>0</v>
      </c>
      <c r="L331" s="27">
        <v>0</v>
      </c>
      <c r="M331" s="28">
        <v>16017.29798460782</v>
      </c>
    </row>
    <row r="332" spans="1:13" ht="45" x14ac:dyDescent="0.25">
      <c r="A332" s="607"/>
      <c r="B332" s="613"/>
      <c r="C332" s="611"/>
      <c r="D332" s="6">
        <v>122109</v>
      </c>
      <c r="E332" s="24" t="s">
        <v>597</v>
      </c>
      <c r="F332" s="25" t="s">
        <v>598</v>
      </c>
      <c r="G332" s="26"/>
      <c r="H332" s="27">
        <v>188865.09106466486</v>
      </c>
      <c r="I332" s="27">
        <v>148042</v>
      </c>
      <c r="J332" s="27">
        <v>248800</v>
      </c>
      <c r="K332" s="27">
        <v>0</v>
      </c>
      <c r="L332" s="27">
        <v>0</v>
      </c>
      <c r="M332" s="28">
        <v>585707.09106466488</v>
      </c>
    </row>
    <row r="333" spans="1:13" ht="45" x14ac:dyDescent="0.25">
      <c r="A333" s="607"/>
      <c r="B333" s="613"/>
      <c r="C333" s="611"/>
      <c r="D333" s="199">
        <v>122113</v>
      </c>
      <c r="E333" s="200" t="s">
        <v>599</v>
      </c>
      <c r="F333" s="201" t="s">
        <v>600</v>
      </c>
      <c r="G333" s="202"/>
      <c r="H333" s="203">
        <v>295178.65616819391</v>
      </c>
      <c r="I333" s="203">
        <v>0</v>
      </c>
      <c r="J333" s="203">
        <v>710000</v>
      </c>
      <c r="K333" s="203">
        <v>0</v>
      </c>
      <c r="L333" s="203">
        <v>0</v>
      </c>
      <c r="M333" s="204">
        <v>1005178.6561681939</v>
      </c>
    </row>
    <row r="334" spans="1:13" x14ac:dyDescent="0.25">
      <c r="A334" s="607"/>
      <c r="B334" s="613"/>
      <c r="C334" s="178" t="str">
        <f>+C329&amp;" Total"</f>
        <v>4.4.1 Contractual Compliance Functions Total</v>
      </c>
      <c r="D334" s="179"/>
      <c r="E334" s="180"/>
      <c r="F334" s="181"/>
      <c r="G334" s="196">
        <v>24.049999999999994</v>
      </c>
      <c r="H334" s="197">
        <v>3275999.1328951768</v>
      </c>
      <c r="I334" s="197">
        <v>167042</v>
      </c>
      <c r="J334" s="197">
        <v>958800</v>
      </c>
      <c r="K334" s="197">
        <v>70280</v>
      </c>
      <c r="L334" s="197">
        <v>0</v>
      </c>
      <c r="M334" s="198">
        <v>4472121.1328951763</v>
      </c>
    </row>
    <row r="335" spans="1:13" ht="30" x14ac:dyDescent="0.25">
      <c r="A335" s="607"/>
      <c r="B335" s="613"/>
      <c r="C335" s="611" t="s">
        <v>601</v>
      </c>
      <c r="D335" s="6">
        <v>122110</v>
      </c>
      <c r="E335" s="24" t="s">
        <v>602</v>
      </c>
      <c r="F335" s="25" t="s">
        <v>603</v>
      </c>
      <c r="G335" s="26"/>
      <c r="H335" s="27">
        <v>42939.584523062505</v>
      </c>
      <c r="I335" s="27">
        <v>0</v>
      </c>
      <c r="J335" s="27">
        <v>115200</v>
      </c>
      <c r="K335" s="27">
        <v>20000</v>
      </c>
      <c r="L335" s="27">
        <v>0</v>
      </c>
      <c r="M335" s="28">
        <v>178139.58452306251</v>
      </c>
    </row>
    <row r="336" spans="1:13" ht="30" x14ac:dyDescent="0.25">
      <c r="A336" s="607"/>
      <c r="B336" s="613"/>
      <c r="C336" s="611"/>
      <c r="D336" s="199">
        <v>122111</v>
      </c>
      <c r="E336" s="200" t="s">
        <v>604</v>
      </c>
      <c r="F336" s="201" t="s">
        <v>605</v>
      </c>
      <c r="G336" s="202"/>
      <c r="H336" s="203">
        <v>6231.0435295000016</v>
      </c>
      <c r="I336" s="203">
        <v>0</v>
      </c>
      <c r="J336" s="203">
        <v>10000</v>
      </c>
      <c r="K336" s="203">
        <v>0</v>
      </c>
      <c r="L336" s="203">
        <v>0</v>
      </c>
      <c r="M336" s="204">
        <v>16231.043529500002</v>
      </c>
    </row>
    <row r="337" spans="1:13" x14ac:dyDescent="0.25">
      <c r="A337" s="607"/>
      <c r="B337" s="613"/>
      <c r="C337" s="611"/>
      <c r="D337" s="199">
        <v>122112</v>
      </c>
      <c r="E337" s="200" t="s">
        <v>606</v>
      </c>
      <c r="F337" s="201" t="s">
        <v>607</v>
      </c>
      <c r="G337" s="202"/>
      <c r="H337" s="203">
        <v>114794.06578813457</v>
      </c>
      <c r="I337" s="203">
        <v>0</v>
      </c>
      <c r="J337" s="203">
        <v>0</v>
      </c>
      <c r="K337" s="203">
        <v>0</v>
      </c>
      <c r="L337" s="203">
        <v>0</v>
      </c>
      <c r="M337" s="204">
        <v>114794.06578813457</v>
      </c>
    </row>
    <row r="338" spans="1:13" x14ac:dyDescent="0.25">
      <c r="A338" s="607"/>
      <c r="B338" s="613"/>
      <c r="C338" s="178" t="str">
        <f>+C335&amp;" Total"</f>
        <v>4.4.2 Contractual Compliance Initiatives &amp; Improvements Total</v>
      </c>
      <c r="D338" s="179"/>
      <c r="E338" s="180"/>
      <c r="F338" s="181"/>
      <c r="G338" s="196">
        <v>0.95</v>
      </c>
      <c r="H338" s="197">
        <v>163964.69384069706</v>
      </c>
      <c r="I338" s="197">
        <v>0</v>
      </c>
      <c r="J338" s="197">
        <v>125200</v>
      </c>
      <c r="K338" s="197">
        <v>20000</v>
      </c>
      <c r="L338" s="197">
        <v>0</v>
      </c>
      <c r="M338" s="198">
        <v>309164.69384069706</v>
      </c>
    </row>
    <row r="339" spans="1:13" ht="45" x14ac:dyDescent="0.25">
      <c r="A339" s="607"/>
      <c r="B339" s="613"/>
      <c r="C339" s="611" t="s">
        <v>608</v>
      </c>
      <c r="D339" s="6">
        <v>31665</v>
      </c>
      <c r="E339" s="24" t="s">
        <v>609</v>
      </c>
      <c r="F339" s="25" t="s">
        <v>610</v>
      </c>
      <c r="G339" s="26"/>
      <c r="H339" s="27">
        <v>170837.59159500001</v>
      </c>
      <c r="I339" s="27">
        <v>9008.3333333333321</v>
      </c>
      <c r="J339" s="27">
        <v>0</v>
      </c>
      <c r="K339" s="27">
        <v>0</v>
      </c>
      <c r="L339" s="27">
        <v>0</v>
      </c>
      <c r="M339" s="28">
        <v>179845.92492833335</v>
      </c>
    </row>
    <row r="340" spans="1:13" ht="45" x14ac:dyDescent="0.25">
      <c r="A340" s="607"/>
      <c r="B340" s="613"/>
      <c r="C340" s="611"/>
      <c r="D340" s="199">
        <v>31666</v>
      </c>
      <c r="E340" s="200" t="s">
        <v>611</v>
      </c>
      <c r="F340" s="201" t="s">
        <v>612</v>
      </c>
      <c r="G340" s="202"/>
      <c r="H340" s="203">
        <v>170837.59159500001</v>
      </c>
      <c r="I340" s="203">
        <v>0</v>
      </c>
      <c r="J340" s="203">
        <v>0</v>
      </c>
      <c r="K340" s="203">
        <v>0</v>
      </c>
      <c r="L340" s="203">
        <v>0</v>
      </c>
      <c r="M340" s="204">
        <v>170837.59159500001</v>
      </c>
    </row>
    <row r="341" spans="1:13" ht="30" x14ac:dyDescent="0.25">
      <c r="A341" s="607"/>
      <c r="B341" s="613"/>
      <c r="C341" s="611"/>
      <c r="D341" s="6">
        <v>31667</v>
      </c>
      <c r="E341" s="24" t="s">
        <v>613</v>
      </c>
      <c r="F341" s="25" t="s">
        <v>614</v>
      </c>
      <c r="G341" s="26"/>
      <c r="H341" s="27">
        <v>176014.48830999996</v>
      </c>
      <c r="I341" s="27">
        <v>0</v>
      </c>
      <c r="J341" s="27">
        <v>0</v>
      </c>
      <c r="K341" s="27">
        <v>0</v>
      </c>
      <c r="L341" s="27">
        <v>0</v>
      </c>
      <c r="M341" s="28">
        <v>176014.48830999996</v>
      </c>
    </row>
    <row r="342" spans="1:13" x14ac:dyDescent="0.25">
      <c r="A342" s="607"/>
      <c r="B342" s="613"/>
      <c r="C342" s="178" t="str">
        <f>+C339&amp;" Total"</f>
        <v>4.4.3 Contractual Compliance and Safeguards Total</v>
      </c>
      <c r="D342" s="179"/>
      <c r="E342" s="180"/>
      <c r="F342" s="181"/>
      <c r="G342" s="196">
        <v>1</v>
      </c>
      <c r="H342" s="197">
        <v>517689.67149999994</v>
      </c>
      <c r="I342" s="197">
        <v>9008.3333333333321</v>
      </c>
      <c r="J342" s="197">
        <v>0</v>
      </c>
      <c r="K342" s="197">
        <v>0</v>
      </c>
      <c r="L342" s="197">
        <v>0</v>
      </c>
      <c r="M342" s="198">
        <v>526698.00483333331</v>
      </c>
    </row>
    <row r="343" spans="1:13" x14ac:dyDescent="0.25">
      <c r="A343" s="607"/>
      <c r="B343" s="613"/>
      <c r="C343" s="611" t="s">
        <v>615</v>
      </c>
      <c r="D343" s="6">
        <v>26006</v>
      </c>
      <c r="E343" s="24" t="s">
        <v>616</v>
      </c>
      <c r="F343" s="25" t="s">
        <v>616</v>
      </c>
      <c r="G343" s="26"/>
      <c r="H343" s="27">
        <v>0</v>
      </c>
      <c r="I343" s="27">
        <v>0</v>
      </c>
      <c r="J343" s="27">
        <v>0</v>
      </c>
      <c r="K343" s="27">
        <v>0</v>
      </c>
      <c r="L343" s="27">
        <v>0</v>
      </c>
      <c r="M343" s="28">
        <v>0</v>
      </c>
    </row>
    <row r="344" spans="1:13" x14ac:dyDescent="0.25">
      <c r="A344" s="607"/>
      <c r="B344" s="613"/>
      <c r="C344" s="611"/>
      <c r="D344" s="199">
        <v>26146</v>
      </c>
      <c r="E344" s="200" t="s">
        <v>617</v>
      </c>
      <c r="F344" s="201" t="s">
        <v>618</v>
      </c>
      <c r="G344" s="202"/>
      <c r="H344" s="203">
        <v>0</v>
      </c>
      <c r="I344" s="203">
        <v>0</v>
      </c>
      <c r="J344" s="203">
        <v>0</v>
      </c>
      <c r="K344" s="203">
        <v>0</v>
      </c>
      <c r="L344" s="203">
        <v>0</v>
      </c>
      <c r="M344" s="204">
        <v>0</v>
      </c>
    </row>
    <row r="345" spans="1:13" ht="30" x14ac:dyDescent="0.25">
      <c r="A345" s="607"/>
      <c r="B345" s="613"/>
      <c r="C345" s="611"/>
      <c r="D345" s="6">
        <v>26229</v>
      </c>
      <c r="E345" s="24" t="s">
        <v>619</v>
      </c>
      <c r="F345" s="25" t="s">
        <v>620</v>
      </c>
      <c r="G345" s="26"/>
      <c r="H345" s="27">
        <v>0</v>
      </c>
      <c r="I345" s="27">
        <v>0</v>
      </c>
      <c r="J345" s="27">
        <v>100000</v>
      </c>
      <c r="K345" s="27">
        <v>0</v>
      </c>
      <c r="L345" s="27">
        <v>0</v>
      </c>
      <c r="M345" s="28">
        <v>100000</v>
      </c>
    </row>
    <row r="346" spans="1:13" ht="30" x14ac:dyDescent="0.25">
      <c r="A346" s="607"/>
      <c r="B346" s="613"/>
      <c r="C346" s="611"/>
      <c r="D346" s="199">
        <v>31501</v>
      </c>
      <c r="E346" s="200" t="s">
        <v>621</v>
      </c>
      <c r="F346" s="201" t="s">
        <v>622</v>
      </c>
      <c r="G346" s="202"/>
      <c r="H346" s="203">
        <v>35000.000000000015</v>
      </c>
      <c r="I346" s="203">
        <v>0</v>
      </c>
      <c r="J346" s="203">
        <v>0</v>
      </c>
      <c r="K346" s="203">
        <v>0</v>
      </c>
      <c r="L346" s="203">
        <v>0</v>
      </c>
      <c r="M346" s="204">
        <v>35000.000000000015</v>
      </c>
    </row>
    <row r="347" spans="1:13" ht="75" x14ac:dyDescent="0.25">
      <c r="A347" s="607"/>
      <c r="B347" s="613"/>
      <c r="C347" s="611"/>
      <c r="D347" s="199">
        <v>31651</v>
      </c>
      <c r="E347" s="200" t="s">
        <v>623</v>
      </c>
      <c r="F347" s="201" t="s">
        <v>624</v>
      </c>
      <c r="G347" s="202"/>
      <c r="H347" s="203">
        <v>23152.5</v>
      </c>
      <c r="I347" s="203">
        <v>0</v>
      </c>
      <c r="J347" s="203">
        <v>100000</v>
      </c>
      <c r="K347" s="203">
        <v>0</v>
      </c>
      <c r="L347" s="203">
        <v>0</v>
      </c>
      <c r="M347" s="204">
        <v>123152.5</v>
      </c>
    </row>
    <row r="348" spans="1:13" ht="60" x14ac:dyDescent="0.25">
      <c r="A348" s="607"/>
      <c r="B348" s="613"/>
      <c r="C348" s="611"/>
      <c r="D348" s="199">
        <v>33250</v>
      </c>
      <c r="E348" s="200" t="s">
        <v>625</v>
      </c>
      <c r="F348" s="201" t="s">
        <v>626</v>
      </c>
      <c r="G348" s="202"/>
      <c r="H348" s="203">
        <v>0</v>
      </c>
      <c r="I348" s="203">
        <v>0</v>
      </c>
      <c r="J348" s="203">
        <v>0</v>
      </c>
      <c r="K348" s="203">
        <v>0</v>
      </c>
      <c r="L348" s="203">
        <v>0</v>
      </c>
      <c r="M348" s="204">
        <v>0</v>
      </c>
    </row>
    <row r="349" spans="1:13" x14ac:dyDescent="0.25">
      <c r="A349" s="607"/>
      <c r="B349" s="613"/>
      <c r="C349" s="611"/>
      <c r="D349" s="6">
        <v>123553</v>
      </c>
      <c r="E349" s="24" t="s">
        <v>627</v>
      </c>
      <c r="F349" s="25" t="s">
        <v>628</v>
      </c>
      <c r="G349" s="26"/>
      <c r="H349" s="27">
        <v>30719.085867946502</v>
      </c>
      <c r="I349" s="27">
        <v>9952</v>
      </c>
      <c r="J349" s="27">
        <v>0</v>
      </c>
      <c r="K349" s="27">
        <v>0</v>
      </c>
      <c r="L349" s="27">
        <v>0</v>
      </c>
      <c r="M349" s="28">
        <v>40671.085867946502</v>
      </c>
    </row>
    <row r="350" spans="1:13" x14ac:dyDescent="0.25">
      <c r="A350" s="607"/>
      <c r="B350" s="613"/>
      <c r="C350" s="611"/>
      <c r="D350" s="199">
        <v>123555</v>
      </c>
      <c r="E350" s="200" t="s">
        <v>629</v>
      </c>
      <c r="F350" s="201" t="s">
        <v>630</v>
      </c>
      <c r="G350" s="202"/>
      <c r="H350" s="203">
        <v>0</v>
      </c>
      <c r="I350" s="203">
        <v>0</v>
      </c>
      <c r="J350" s="203">
        <v>0</v>
      </c>
      <c r="K350" s="203">
        <v>0</v>
      </c>
      <c r="L350" s="203">
        <v>0</v>
      </c>
      <c r="M350" s="204">
        <v>0</v>
      </c>
    </row>
    <row r="351" spans="1:13" x14ac:dyDescent="0.25">
      <c r="A351" s="607"/>
      <c r="B351" s="613"/>
      <c r="C351" s="178" t="str">
        <f>+C343&amp;" Total"</f>
        <v>4.4.4 Strategic Initiatives Total</v>
      </c>
      <c r="D351" s="179"/>
      <c r="E351" s="180"/>
      <c r="F351" s="181"/>
      <c r="G351" s="196">
        <v>0.49999999999999994</v>
      </c>
      <c r="H351" s="197">
        <v>88871.585867946516</v>
      </c>
      <c r="I351" s="197">
        <v>9952</v>
      </c>
      <c r="J351" s="197">
        <v>200000</v>
      </c>
      <c r="K351" s="197">
        <v>0</v>
      </c>
      <c r="L351" s="197">
        <v>0</v>
      </c>
      <c r="M351" s="198">
        <v>298823.5858679465</v>
      </c>
    </row>
    <row r="352" spans="1:13" ht="15.75" thickBot="1" x14ac:dyDescent="0.3">
      <c r="A352" s="608"/>
      <c r="B352" s="184" t="str">
        <f>+B329&amp;" Total"</f>
        <v>4.4 Promote role clarity and establish mechanisms to increase trust within the ecosystem rooted in the public interest Total</v>
      </c>
      <c r="C352" s="212"/>
      <c r="D352" s="213"/>
      <c r="E352" s="213"/>
      <c r="F352" s="214"/>
      <c r="G352" s="215">
        <v>26.499999999999993</v>
      </c>
      <c r="H352" s="216">
        <v>4046525.0841038204</v>
      </c>
      <c r="I352" s="216">
        <v>186002.33333333334</v>
      </c>
      <c r="J352" s="216">
        <v>1284000</v>
      </c>
      <c r="K352" s="216">
        <v>90280</v>
      </c>
      <c r="L352" s="216">
        <v>0</v>
      </c>
      <c r="M352" s="217">
        <v>5606807.4174371529</v>
      </c>
    </row>
    <row r="353" spans="1:13" ht="15.75" thickBot="1" x14ac:dyDescent="0.3">
      <c r="A353" s="218" t="s">
        <v>631</v>
      </c>
      <c r="B353" s="219"/>
      <c r="C353" s="219"/>
      <c r="D353" s="219"/>
      <c r="E353" s="219"/>
      <c r="F353" s="220"/>
      <c r="G353" s="221">
        <v>33.499999999999993</v>
      </c>
      <c r="H353" s="222">
        <v>6102178.661803999</v>
      </c>
      <c r="I353" s="222">
        <v>428063.33333333337</v>
      </c>
      <c r="J353" s="222">
        <v>1444000</v>
      </c>
      <c r="K353" s="223">
        <v>420470</v>
      </c>
      <c r="L353" s="223">
        <v>0</v>
      </c>
      <c r="M353" s="224">
        <v>8394711.9951373301</v>
      </c>
    </row>
    <row r="354" spans="1:13" x14ac:dyDescent="0.25">
      <c r="A354" s="622" t="s">
        <v>632</v>
      </c>
      <c r="B354" s="624" t="s">
        <v>633</v>
      </c>
      <c r="C354" s="625" t="s">
        <v>634</v>
      </c>
      <c r="D354" s="225">
        <v>122865</v>
      </c>
      <c r="E354" s="226" t="s">
        <v>635</v>
      </c>
      <c r="F354" s="227" t="s">
        <v>636</v>
      </c>
      <c r="G354" s="228"/>
      <c r="H354" s="229">
        <v>227190.98111641785</v>
      </c>
      <c r="I354" s="229">
        <v>0</v>
      </c>
      <c r="J354" s="229">
        <v>0</v>
      </c>
      <c r="K354" s="229">
        <v>0</v>
      </c>
      <c r="L354" s="229">
        <v>0</v>
      </c>
      <c r="M354" s="230">
        <v>227190.98111641785</v>
      </c>
    </row>
    <row r="355" spans="1:13" ht="30" x14ac:dyDescent="0.25">
      <c r="A355" s="623"/>
      <c r="B355" s="621"/>
      <c r="C355" s="603"/>
      <c r="D355" s="48">
        <v>122884</v>
      </c>
      <c r="E355" s="49" t="s">
        <v>637</v>
      </c>
      <c r="F355" s="50" t="s">
        <v>638</v>
      </c>
      <c r="G355" s="51"/>
      <c r="H355" s="52">
        <v>272312.16996420798</v>
      </c>
      <c r="I355" s="52">
        <v>0</v>
      </c>
      <c r="J355" s="52">
        <v>0</v>
      </c>
      <c r="K355" s="52">
        <v>0</v>
      </c>
      <c r="L355" s="52">
        <v>0</v>
      </c>
      <c r="M355" s="53">
        <v>272312.16996420798</v>
      </c>
    </row>
    <row r="356" spans="1:13" x14ac:dyDescent="0.25">
      <c r="A356" s="623"/>
      <c r="B356" s="621"/>
      <c r="C356" s="603"/>
      <c r="D356" s="225">
        <v>123190</v>
      </c>
      <c r="E356" s="226" t="s">
        <v>639</v>
      </c>
      <c r="F356" s="227" t="s">
        <v>640</v>
      </c>
      <c r="G356" s="228"/>
      <c r="H356" s="229">
        <v>255882.8271436365</v>
      </c>
      <c r="I356" s="229">
        <v>0</v>
      </c>
      <c r="J356" s="229">
        <v>0</v>
      </c>
      <c r="K356" s="229">
        <v>0</v>
      </c>
      <c r="L356" s="229">
        <v>0</v>
      </c>
      <c r="M356" s="230">
        <v>255882.8271436365</v>
      </c>
    </row>
    <row r="357" spans="1:13" x14ac:dyDescent="0.25">
      <c r="A357" s="623"/>
      <c r="B357" s="621"/>
      <c r="C357" s="603"/>
      <c r="D357" s="48">
        <v>123264</v>
      </c>
      <c r="E357" s="49" t="s">
        <v>641</v>
      </c>
      <c r="F357" s="50" t="s">
        <v>642</v>
      </c>
      <c r="G357" s="51"/>
      <c r="H357" s="52">
        <v>66466.811346492235</v>
      </c>
      <c r="I357" s="52">
        <v>0</v>
      </c>
      <c r="J357" s="52">
        <v>0</v>
      </c>
      <c r="K357" s="52">
        <v>0</v>
      </c>
      <c r="L357" s="52">
        <v>0</v>
      </c>
      <c r="M357" s="53">
        <v>66466.811346492235</v>
      </c>
    </row>
    <row r="358" spans="1:13" x14ac:dyDescent="0.25">
      <c r="A358" s="623"/>
      <c r="B358" s="621"/>
      <c r="C358" s="603"/>
      <c r="D358" s="225">
        <v>31571</v>
      </c>
      <c r="E358" s="226" t="s">
        <v>643</v>
      </c>
      <c r="F358" s="227" t="s">
        <v>643</v>
      </c>
      <c r="G358" s="228"/>
      <c r="H358" s="229">
        <v>17028.259919269502</v>
      </c>
      <c r="I358" s="229">
        <v>0</v>
      </c>
      <c r="J358" s="229">
        <v>0</v>
      </c>
      <c r="K358" s="229">
        <v>0</v>
      </c>
      <c r="L358" s="229">
        <v>0</v>
      </c>
      <c r="M358" s="230">
        <v>17028.259919269502</v>
      </c>
    </row>
    <row r="359" spans="1:13" x14ac:dyDescent="0.25">
      <c r="A359" s="623"/>
      <c r="B359" s="621"/>
      <c r="C359" s="231" t="str">
        <f>+C354&amp;" Total"</f>
        <v>5.1.1 Legal Advisory Function Total</v>
      </c>
      <c r="D359" s="232"/>
      <c r="E359" s="233"/>
      <c r="F359" s="234"/>
      <c r="G359" s="235">
        <v>2.9199999999999995</v>
      </c>
      <c r="H359" s="236">
        <v>838881.0494900241</v>
      </c>
      <c r="I359" s="236">
        <v>0</v>
      </c>
      <c r="J359" s="236">
        <v>0</v>
      </c>
      <c r="K359" s="236">
        <v>0</v>
      </c>
      <c r="L359" s="236">
        <v>0</v>
      </c>
      <c r="M359" s="237">
        <v>838881.0494900241</v>
      </c>
    </row>
    <row r="360" spans="1:13" x14ac:dyDescent="0.25">
      <c r="A360" s="623"/>
      <c r="B360" s="621"/>
      <c r="C360" s="510" t="s">
        <v>644</v>
      </c>
      <c r="D360" s="6">
        <v>123334</v>
      </c>
      <c r="E360" s="24" t="s">
        <v>645</v>
      </c>
      <c r="F360" s="25" t="s">
        <v>646</v>
      </c>
      <c r="G360" s="51"/>
      <c r="H360" s="52">
        <v>32333.803448854243</v>
      </c>
      <c r="I360" s="52">
        <v>0</v>
      </c>
      <c r="J360" s="52">
        <v>0</v>
      </c>
      <c r="K360" s="52">
        <v>0</v>
      </c>
      <c r="L360" s="52">
        <v>0</v>
      </c>
      <c r="M360" s="53">
        <v>32333.803448854243</v>
      </c>
    </row>
    <row r="361" spans="1:13" x14ac:dyDescent="0.25">
      <c r="A361" s="623"/>
      <c r="B361" s="621"/>
      <c r="C361" s="231" t="str">
        <f>+C360&amp;" Total"</f>
        <v>5.1.2 Public Interest Decision Making Total</v>
      </c>
      <c r="D361" s="232"/>
      <c r="E361" s="233"/>
      <c r="F361" s="234"/>
      <c r="G361" s="235">
        <v>4.9999999999999996E-2</v>
      </c>
      <c r="H361" s="236">
        <v>32333.803448854243</v>
      </c>
      <c r="I361" s="236">
        <v>0</v>
      </c>
      <c r="J361" s="236">
        <v>0</v>
      </c>
      <c r="K361" s="236">
        <v>0</v>
      </c>
      <c r="L361" s="236">
        <v>0</v>
      </c>
      <c r="M361" s="237">
        <v>32333.803448854243</v>
      </c>
    </row>
    <row r="362" spans="1:13" x14ac:dyDescent="0.25">
      <c r="A362" s="623"/>
      <c r="B362" s="621"/>
      <c r="C362" s="603" t="s">
        <v>647</v>
      </c>
      <c r="D362" s="6">
        <v>122491</v>
      </c>
      <c r="E362" s="24" t="s">
        <v>648</v>
      </c>
      <c r="F362" s="25" t="s">
        <v>649</v>
      </c>
      <c r="G362" s="26"/>
      <c r="H362" s="27">
        <v>170317.86233025399</v>
      </c>
      <c r="I362" s="27">
        <v>0</v>
      </c>
      <c r="J362" s="27">
        <v>98500</v>
      </c>
      <c r="K362" s="27">
        <v>0</v>
      </c>
      <c r="L362" s="27">
        <v>0</v>
      </c>
      <c r="M362" s="28">
        <v>268817.86233025399</v>
      </c>
    </row>
    <row r="363" spans="1:13" x14ac:dyDescent="0.25">
      <c r="A363" s="623"/>
      <c r="B363" s="621"/>
      <c r="C363" s="603"/>
      <c r="D363" s="225">
        <v>122665</v>
      </c>
      <c r="E363" s="226" t="s">
        <v>650</v>
      </c>
      <c r="F363" s="227" t="s">
        <v>651</v>
      </c>
      <c r="G363" s="228"/>
      <c r="H363" s="229">
        <v>131992.35743768321</v>
      </c>
      <c r="I363" s="229">
        <v>9064</v>
      </c>
      <c r="J363" s="229">
        <v>1966000</v>
      </c>
      <c r="K363" s="229">
        <v>0</v>
      </c>
      <c r="L363" s="229">
        <v>0</v>
      </c>
      <c r="M363" s="230">
        <v>2107056.3574376833</v>
      </c>
    </row>
    <row r="364" spans="1:13" ht="30" x14ac:dyDescent="0.25">
      <c r="A364" s="623"/>
      <c r="B364" s="621"/>
      <c r="C364" s="603"/>
      <c r="D364" s="6">
        <v>123304</v>
      </c>
      <c r="E364" s="24" t="s">
        <v>652</v>
      </c>
      <c r="F364" s="25" t="s">
        <v>653</v>
      </c>
      <c r="G364" s="26"/>
      <c r="H364" s="27">
        <v>281839.86915842455</v>
      </c>
      <c r="I364" s="27">
        <v>120600</v>
      </c>
      <c r="J364" s="27">
        <v>30999.999999999996</v>
      </c>
      <c r="K364" s="27">
        <v>72360</v>
      </c>
      <c r="L364" s="27">
        <v>0</v>
      </c>
      <c r="M364" s="28">
        <v>505799.86915842455</v>
      </c>
    </row>
    <row r="365" spans="1:13" ht="75" x14ac:dyDescent="0.25">
      <c r="A365" s="623"/>
      <c r="B365" s="621"/>
      <c r="C365" s="603"/>
      <c r="D365" s="225">
        <v>123369</v>
      </c>
      <c r="E365" s="226" t="s">
        <v>654</v>
      </c>
      <c r="F365" s="227" t="s">
        <v>655</v>
      </c>
      <c r="G365" s="228"/>
      <c r="H365" s="229">
        <v>1116989.5547821354</v>
      </c>
      <c r="I365" s="229">
        <v>0</v>
      </c>
      <c r="J365" s="229">
        <v>0</v>
      </c>
      <c r="K365" s="229">
        <v>0</v>
      </c>
      <c r="L365" s="229">
        <v>0</v>
      </c>
      <c r="M365" s="230">
        <v>1116989.5547821354</v>
      </c>
    </row>
    <row r="366" spans="1:13" ht="30" x14ac:dyDescent="0.25">
      <c r="A366" s="623"/>
      <c r="B366" s="621"/>
      <c r="C366" s="603"/>
      <c r="D366" s="6">
        <v>123425</v>
      </c>
      <c r="E366" s="24" t="s">
        <v>656</v>
      </c>
      <c r="F366" s="25" t="s">
        <v>657</v>
      </c>
      <c r="G366" s="26"/>
      <c r="H366" s="27">
        <v>304870.08474952425</v>
      </c>
      <c r="I366" s="27">
        <v>0</v>
      </c>
      <c r="J366" s="27">
        <v>0</v>
      </c>
      <c r="K366" s="27">
        <v>0</v>
      </c>
      <c r="L366" s="27">
        <v>0</v>
      </c>
      <c r="M366" s="28">
        <v>304870.08474952425</v>
      </c>
    </row>
    <row r="367" spans="1:13" x14ac:dyDescent="0.25">
      <c r="A367" s="623"/>
      <c r="B367" s="621"/>
      <c r="C367" s="231" t="str">
        <f>+C362&amp;" Total"</f>
        <v>5.1.3 Legal Internal Support Total</v>
      </c>
      <c r="D367" s="232"/>
      <c r="E367" s="233"/>
      <c r="F367" s="234"/>
      <c r="G367" s="235">
        <v>8.51</v>
      </c>
      <c r="H367" s="238">
        <v>2006009.7284580215</v>
      </c>
      <c r="I367" s="238">
        <v>129664</v>
      </c>
      <c r="J367" s="238">
        <v>2095500</v>
      </c>
      <c r="K367" s="238">
        <v>72360</v>
      </c>
      <c r="L367" s="238">
        <v>0</v>
      </c>
      <c r="M367" s="238">
        <v>4303533.7284580218</v>
      </c>
    </row>
    <row r="368" spans="1:13" ht="75" x14ac:dyDescent="0.25">
      <c r="A368" s="623"/>
      <c r="B368" s="621"/>
      <c r="C368" s="603" t="s">
        <v>658</v>
      </c>
      <c r="D368" s="6">
        <v>121571</v>
      </c>
      <c r="E368" s="24" t="s">
        <v>659</v>
      </c>
      <c r="F368" s="25" t="s">
        <v>660</v>
      </c>
      <c r="G368" s="26"/>
      <c r="H368" s="27">
        <v>336832.21853031998</v>
      </c>
      <c r="I368" s="27">
        <v>404630</v>
      </c>
      <c r="J368" s="27">
        <v>199500</v>
      </c>
      <c r="K368" s="27">
        <v>2500</v>
      </c>
      <c r="L368" s="27">
        <v>0</v>
      </c>
      <c r="M368" s="28">
        <v>943462.21853031998</v>
      </c>
    </row>
    <row r="369" spans="1:13" ht="30" x14ac:dyDescent="0.25">
      <c r="A369" s="623"/>
      <c r="B369" s="621"/>
      <c r="C369" s="603"/>
      <c r="D369" s="225">
        <v>123036</v>
      </c>
      <c r="E369" s="226" t="s">
        <v>661</v>
      </c>
      <c r="F369" s="227" t="s">
        <v>662</v>
      </c>
      <c r="G369" s="228"/>
      <c r="H369" s="229">
        <v>310904.17920736404</v>
      </c>
      <c r="I369" s="229">
        <v>266315</v>
      </c>
      <c r="J369" s="229">
        <v>60000</v>
      </c>
      <c r="K369" s="229">
        <v>0</v>
      </c>
      <c r="L369" s="229">
        <v>0</v>
      </c>
      <c r="M369" s="230">
        <v>637219.1792073641</v>
      </c>
    </row>
    <row r="370" spans="1:13" ht="45" x14ac:dyDescent="0.25">
      <c r="A370" s="623"/>
      <c r="B370" s="621"/>
      <c r="C370" s="603"/>
      <c r="D370" s="6">
        <v>123184</v>
      </c>
      <c r="E370" s="24" t="s">
        <v>663</v>
      </c>
      <c r="F370" s="25" t="s">
        <v>664</v>
      </c>
      <c r="G370" s="26"/>
      <c r="H370" s="27">
        <v>90324.533875265304</v>
      </c>
      <c r="I370" s="27">
        <v>0</v>
      </c>
      <c r="J370" s="27">
        <v>0</v>
      </c>
      <c r="K370" s="27">
        <v>0</v>
      </c>
      <c r="L370" s="27">
        <v>0</v>
      </c>
      <c r="M370" s="28">
        <v>90324.533875265304</v>
      </c>
    </row>
    <row r="371" spans="1:13" ht="30" x14ac:dyDescent="0.25">
      <c r="A371" s="623"/>
      <c r="B371" s="621"/>
      <c r="C371" s="603"/>
      <c r="D371" s="225">
        <v>123921</v>
      </c>
      <c r="E371" s="226" t="s">
        <v>665</v>
      </c>
      <c r="F371" s="227" t="s">
        <v>666</v>
      </c>
      <c r="G371" s="228"/>
      <c r="H371" s="229">
        <v>195848.84577593158</v>
      </c>
      <c r="I371" s="229">
        <v>0</v>
      </c>
      <c r="J371" s="229">
        <v>0</v>
      </c>
      <c r="K371" s="229">
        <v>73324.84</v>
      </c>
      <c r="L371" s="229">
        <v>0</v>
      </c>
      <c r="M371" s="230">
        <v>269173.68577593158</v>
      </c>
    </row>
    <row r="372" spans="1:13" ht="60" x14ac:dyDescent="0.25">
      <c r="A372" s="623"/>
      <c r="B372" s="621"/>
      <c r="C372" s="603"/>
      <c r="D372" s="6">
        <v>123956</v>
      </c>
      <c r="E372" s="24" t="s">
        <v>667</v>
      </c>
      <c r="F372" s="25" t="s">
        <v>668</v>
      </c>
      <c r="G372" s="26"/>
      <c r="H372" s="27">
        <v>131146.93989445842</v>
      </c>
      <c r="I372" s="27">
        <v>245000</v>
      </c>
      <c r="J372" s="27">
        <v>95600</v>
      </c>
      <c r="K372" s="27">
        <v>0</v>
      </c>
      <c r="L372" s="27">
        <v>0</v>
      </c>
      <c r="M372" s="28">
        <v>471746.9398944584</v>
      </c>
    </row>
    <row r="373" spans="1:13" ht="45" x14ac:dyDescent="0.25">
      <c r="A373" s="623"/>
      <c r="B373" s="621"/>
      <c r="C373" s="603"/>
      <c r="D373" s="225">
        <v>123967</v>
      </c>
      <c r="E373" s="226" t="s">
        <v>669</v>
      </c>
      <c r="F373" s="227" t="s">
        <v>670</v>
      </c>
      <c r="G373" s="228"/>
      <c r="H373" s="229">
        <v>227559.71538044958</v>
      </c>
      <c r="I373" s="229">
        <v>0</v>
      </c>
      <c r="J373" s="229">
        <v>0</v>
      </c>
      <c r="K373" s="229">
        <v>0</v>
      </c>
      <c r="L373" s="229">
        <v>0</v>
      </c>
      <c r="M373" s="230">
        <v>227559.71538044958</v>
      </c>
    </row>
    <row r="374" spans="1:13" ht="60" x14ac:dyDescent="0.25">
      <c r="A374" s="623"/>
      <c r="B374" s="621"/>
      <c r="C374" s="603"/>
      <c r="D374" s="6">
        <v>124329</v>
      </c>
      <c r="E374" s="24" t="s">
        <v>671</v>
      </c>
      <c r="F374" s="25" t="s">
        <v>672</v>
      </c>
      <c r="G374" s="26"/>
      <c r="H374" s="27">
        <v>171619.54478876499</v>
      </c>
      <c r="I374" s="27">
        <v>0</v>
      </c>
      <c r="J374" s="27">
        <v>0</v>
      </c>
      <c r="K374" s="27">
        <v>0</v>
      </c>
      <c r="L374" s="27">
        <v>0</v>
      </c>
      <c r="M374" s="28">
        <v>171619.54478876499</v>
      </c>
    </row>
    <row r="375" spans="1:13" x14ac:dyDescent="0.25">
      <c r="A375" s="623"/>
      <c r="B375" s="621"/>
      <c r="C375" s="603"/>
      <c r="D375" s="225">
        <v>124330</v>
      </c>
      <c r="E375" s="226" t="s">
        <v>673</v>
      </c>
      <c r="F375" s="227" t="s">
        <v>674</v>
      </c>
      <c r="G375" s="228"/>
      <c r="H375" s="229">
        <v>100301.532416</v>
      </c>
      <c r="I375" s="229">
        <v>0</v>
      </c>
      <c r="J375" s="229">
        <v>50000</v>
      </c>
      <c r="K375" s="229">
        <v>0</v>
      </c>
      <c r="L375" s="229">
        <v>0</v>
      </c>
      <c r="M375" s="230">
        <v>150301.532416</v>
      </c>
    </row>
    <row r="376" spans="1:13" ht="30" x14ac:dyDescent="0.25">
      <c r="A376" s="623"/>
      <c r="B376" s="621"/>
      <c r="C376" s="603"/>
      <c r="D376" s="6">
        <v>125135</v>
      </c>
      <c r="E376" s="24" t="s">
        <v>675</v>
      </c>
      <c r="F376" s="25" t="s">
        <v>676</v>
      </c>
      <c r="G376" s="26"/>
      <c r="H376" s="27">
        <v>305513.10704985855</v>
      </c>
      <c r="I376" s="27">
        <v>0</v>
      </c>
      <c r="J376" s="27">
        <v>89649.96</v>
      </c>
      <c r="K376" s="27">
        <v>0</v>
      </c>
      <c r="L376" s="27">
        <v>0</v>
      </c>
      <c r="M376" s="28">
        <v>395163.06704985857</v>
      </c>
    </row>
    <row r="377" spans="1:13" ht="30" x14ac:dyDescent="0.25">
      <c r="A377" s="623"/>
      <c r="B377" s="621"/>
      <c r="C377" s="603"/>
      <c r="D377" s="225">
        <v>125199</v>
      </c>
      <c r="E377" s="226" t="s">
        <v>677</v>
      </c>
      <c r="F377" s="227" t="s">
        <v>678</v>
      </c>
      <c r="G377" s="228"/>
      <c r="H377" s="229">
        <v>0</v>
      </c>
      <c r="I377" s="229">
        <v>545500</v>
      </c>
      <c r="J377" s="229">
        <v>1119996</v>
      </c>
      <c r="K377" s="229">
        <v>0</v>
      </c>
      <c r="L377" s="229">
        <v>0</v>
      </c>
      <c r="M377" s="230">
        <v>1665496</v>
      </c>
    </row>
    <row r="378" spans="1:13" x14ac:dyDescent="0.25">
      <c r="A378" s="623"/>
      <c r="B378" s="621"/>
      <c r="C378" s="231" t="str">
        <f>+C368&amp;" Total"</f>
        <v>5.1.4 Support ICANN Board Total</v>
      </c>
      <c r="D378" s="232"/>
      <c r="E378" s="233"/>
      <c r="F378" s="234"/>
      <c r="G378" s="235">
        <v>9.4999999999999982</v>
      </c>
      <c r="H378" s="236">
        <v>1870050.6169184125</v>
      </c>
      <c r="I378" s="236">
        <v>1461445</v>
      </c>
      <c r="J378" s="236">
        <v>1614745.96</v>
      </c>
      <c r="K378" s="236">
        <v>75824.84</v>
      </c>
      <c r="L378" s="236">
        <v>0</v>
      </c>
      <c r="M378" s="237">
        <v>5022066.4169184128</v>
      </c>
    </row>
    <row r="379" spans="1:13" ht="15.75" thickBot="1" x14ac:dyDescent="0.3">
      <c r="A379" s="623"/>
      <c r="B379" s="239" t="str">
        <f>+B354&amp;" Total"</f>
        <v>5.1 Act as a steward of the public interest Total</v>
      </c>
      <c r="C379" s="240"/>
      <c r="D379" s="240"/>
      <c r="E379" s="241"/>
      <c r="F379" s="242"/>
      <c r="G379" s="243">
        <v>20.979999999999997</v>
      </c>
      <c r="H379" s="244">
        <v>4747275.1983153131</v>
      </c>
      <c r="I379" s="244">
        <v>1591109</v>
      </c>
      <c r="J379" s="244">
        <v>3710245.96</v>
      </c>
      <c r="K379" s="244">
        <v>148184.84</v>
      </c>
      <c r="L379" s="244">
        <v>0</v>
      </c>
      <c r="M379" s="244">
        <v>10196814.998315312</v>
      </c>
    </row>
    <row r="380" spans="1:13" ht="45" x14ac:dyDescent="0.25">
      <c r="A380" s="623"/>
      <c r="B380" s="601" t="s">
        <v>679</v>
      </c>
      <c r="C380" s="603" t="s">
        <v>680</v>
      </c>
      <c r="D380" s="48">
        <v>14550</v>
      </c>
      <c r="E380" s="49" t="s">
        <v>681</v>
      </c>
      <c r="F380" s="50" t="s">
        <v>682</v>
      </c>
      <c r="G380" s="51"/>
      <c r="H380" s="52">
        <v>26558.1738</v>
      </c>
      <c r="I380" s="52">
        <v>0</v>
      </c>
      <c r="J380" s="52">
        <v>0</v>
      </c>
      <c r="K380" s="52">
        <v>0</v>
      </c>
      <c r="L380" s="52">
        <v>0</v>
      </c>
      <c r="M380" s="53">
        <v>26558.1738</v>
      </c>
    </row>
    <row r="381" spans="1:13" ht="60" x14ac:dyDescent="0.25">
      <c r="A381" s="623"/>
      <c r="B381" s="602"/>
      <c r="C381" s="603"/>
      <c r="D381" s="245">
        <v>25912</v>
      </c>
      <c r="E381" s="246" t="s">
        <v>683</v>
      </c>
      <c r="F381" s="247" t="s">
        <v>684</v>
      </c>
      <c r="G381" s="248"/>
      <c r="H381" s="249">
        <v>171335.72557194653</v>
      </c>
      <c r="I381" s="249">
        <v>0</v>
      </c>
      <c r="J381" s="249">
        <v>0</v>
      </c>
      <c r="K381" s="249">
        <v>0</v>
      </c>
      <c r="L381" s="249">
        <v>0</v>
      </c>
      <c r="M381" s="250">
        <v>171335.72557194653</v>
      </c>
    </row>
    <row r="382" spans="1:13" ht="45" x14ac:dyDescent="0.25">
      <c r="A382" s="623"/>
      <c r="B382" s="602"/>
      <c r="C382" s="603"/>
      <c r="D382" s="48">
        <v>25914</v>
      </c>
      <c r="E382" s="49" t="s">
        <v>685</v>
      </c>
      <c r="F382" s="50" t="s">
        <v>686</v>
      </c>
      <c r="G382" s="51"/>
      <c r="H382" s="52">
        <v>58668.637957292616</v>
      </c>
      <c r="I382" s="52">
        <v>0</v>
      </c>
      <c r="J382" s="52">
        <v>0</v>
      </c>
      <c r="K382" s="52">
        <v>0</v>
      </c>
      <c r="L382" s="52">
        <v>0</v>
      </c>
      <c r="M382" s="53">
        <v>58668.637957292616</v>
      </c>
    </row>
    <row r="383" spans="1:13" ht="45" x14ac:dyDescent="0.25">
      <c r="A383" s="623"/>
      <c r="B383" s="602"/>
      <c r="C383" s="603"/>
      <c r="D383" s="245">
        <v>25919</v>
      </c>
      <c r="E383" s="246" t="s">
        <v>687</v>
      </c>
      <c r="F383" s="247" t="s">
        <v>688</v>
      </c>
      <c r="G383" s="248"/>
      <c r="H383" s="249">
        <v>232842.45803254933</v>
      </c>
      <c r="I383" s="249">
        <v>0</v>
      </c>
      <c r="J383" s="249">
        <v>0</v>
      </c>
      <c r="K383" s="249">
        <v>0</v>
      </c>
      <c r="L383" s="249">
        <v>0</v>
      </c>
      <c r="M383" s="250">
        <v>232842.45803254933</v>
      </c>
    </row>
    <row r="384" spans="1:13" ht="60" x14ac:dyDescent="0.25">
      <c r="A384" s="623"/>
      <c r="B384" s="602"/>
      <c r="C384" s="603"/>
      <c r="D384" s="48">
        <v>30151</v>
      </c>
      <c r="E384" s="49" t="s">
        <v>689</v>
      </c>
      <c r="F384" s="50" t="s">
        <v>690</v>
      </c>
      <c r="G384" s="51"/>
      <c r="H384" s="52">
        <v>25094.763868088499</v>
      </c>
      <c r="I384" s="52">
        <v>0</v>
      </c>
      <c r="J384" s="52">
        <v>0</v>
      </c>
      <c r="K384" s="52">
        <v>0</v>
      </c>
      <c r="L384" s="52">
        <v>0</v>
      </c>
      <c r="M384" s="53">
        <v>25094.763868088499</v>
      </c>
    </row>
    <row r="385" spans="1:13" ht="30" x14ac:dyDescent="0.25">
      <c r="A385" s="623"/>
      <c r="B385" s="602"/>
      <c r="C385" s="603"/>
      <c r="D385" s="245">
        <v>31458</v>
      </c>
      <c r="E385" s="246" t="s">
        <v>691</v>
      </c>
      <c r="F385" s="247" t="s">
        <v>692</v>
      </c>
      <c r="G385" s="248"/>
      <c r="H385" s="249">
        <v>6639.5434500000001</v>
      </c>
      <c r="I385" s="249">
        <v>0</v>
      </c>
      <c r="J385" s="249">
        <v>0</v>
      </c>
      <c r="K385" s="249">
        <v>0</v>
      </c>
      <c r="L385" s="249">
        <v>0</v>
      </c>
      <c r="M385" s="250">
        <v>6639.5434500000001</v>
      </c>
    </row>
    <row r="386" spans="1:13" ht="30" x14ac:dyDescent="0.25">
      <c r="A386" s="623"/>
      <c r="B386" s="602"/>
      <c r="C386" s="603"/>
      <c r="D386" s="48">
        <v>31514</v>
      </c>
      <c r="E386" s="49" t="s">
        <v>693</v>
      </c>
      <c r="F386" s="50" t="s">
        <v>694</v>
      </c>
      <c r="G386" s="51"/>
      <c r="H386" s="52">
        <v>0</v>
      </c>
      <c r="I386" s="52">
        <v>0</v>
      </c>
      <c r="J386" s="52">
        <v>0</v>
      </c>
      <c r="K386" s="52">
        <v>0</v>
      </c>
      <c r="L386" s="52">
        <v>0</v>
      </c>
      <c r="M386" s="53">
        <v>0</v>
      </c>
    </row>
    <row r="387" spans="1:13" ht="30" x14ac:dyDescent="0.25">
      <c r="A387" s="623"/>
      <c r="B387" s="602"/>
      <c r="C387" s="603"/>
      <c r="D387" s="245">
        <v>31650</v>
      </c>
      <c r="E387" s="246" t="s">
        <v>695</v>
      </c>
      <c r="F387" s="247" t="s">
        <v>696</v>
      </c>
      <c r="G387" s="248"/>
      <c r="H387" s="249">
        <v>0</v>
      </c>
      <c r="I387" s="249">
        <v>0</v>
      </c>
      <c r="J387" s="249">
        <v>0</v>
      </c>
      <c r="K387" s="249">
        <v>0</v>
      </c>
      <c r="L387" s="249">
        <v>0</v>
      </c>
      <c r="M387" s="250">
        <v>0</v>
      </c>
    </row>
    <row r="388" spans="1:13" ht="30" x14ac:dyDescent="0.25">
      <c r="A388" s="623"/>
      <c r="B388" s="602"/>
      <c r="C388" s="603"/>
      <c r="D388" s="48">
        <v>32008</v>
      </c>
      <c r="E388" s="49" t="s">
        <v>697</v>
      </c>
      <c r="F388" s="50" t="s">
        <v>698</v>
      </c>
      <c r="G388" s="51"/>
      <c r="H388" s="52">
        <v>22334.832208750002</v>
      </c>
      <c r="I388" s="52">
        <v>0</v>
      </c>
      <c r="J388" s="52">
        <v>0</v>
      </c>
      <c r="K388" s="52">
        <v>0</v>
      </c>
      <c r="L388" s="52">
        <v>0</v>
      </c>
      <c r="M388" s="53">
        <v>22334.832208750002</v>
      </c>
    </row>
    <row r="389" spans="1:13" ht="60" x14ac:dyDescent="0.25">
      <c r="A389" s="623"/>
      <c r="B389" s="602"/>
      <c r="C389" s="603"/>
      <c r="D389" s="245">
        <v>123516</v>
      </c>
      <c r="E389" s="246" t="s">
        <v>699</v>
      </c>
      <c r="F389" s="247" t="s">
        <v>700</v>
      </c>
      <c r="G389" s="248"/>
      <c r="H389" s="249">
        <v>44104.270778532671</v>
      </c>
      <c r="I389" s="249">
        <v>0</v>
      </c>
      <c r="J389" s="249">
        <v>0</v>
      </c>
      <c r="K389" s="249">
        <v>0</v>
      </c>
      <c r="L389" s="249">
        <v>0</v>
      </c>
      <c r="M389" s="250">
        <v>44104.270778532671</v>
      </c>
    </row>
    <row r="390" spans="1:13" ht="30" x14ac:dyDescent="0.25">
      <c r="A390" s="623"/>
      <c r="B390" s="602"/>
      <c r="C390" s="603"/>
      <c r="D390" s="48">
        <v>123552</v>
      </c>
      <c r="E390" s="49" t="s">
        <v>701</v>
      </c>
      <c r="F390" s="50" t="s">
        <v>702</v>
      </c>
      <c r="G390" s="51"/>
      <c r="H390" s="52">
        <v>0</v>
      </c>
      <c r="I390" s="52">
        <v>0</v>
      </c>
      <c r="J390" s="52">
        <v>0</v>
      </c>
      <c r="K390" s="52">
        <v>0</v>
      </c>
      <c r="L390" s="52">
        <v>0</v>
      </c>
      <c r="M390" s="53">
        <v>0</v>
      </c>
    </row>
    <row r="391" spans="1:13" x14ac:dyDescent="0.25">
      <c r="A391" s="623"/>
      <c r="B391" s="602"/>
      <c r="C391" s="603"/>
      <c r="D391" s="48">
        <v>127164</v>
      </c>
      <c r="E391" s="49" t="s">
        <v>703</v>
      </c>
      <c r="F391" s="50" t="s">
        <v>704</v>
      </c>
      <c r="G391" s="51"/>
      <c r="H391" s="52">
        <v>65849.057149999993</v>
      </c>
      <c r="I391" s="52">
        <v>369999.99999999994</v>
      </c>
      <c r="J391" s="52">
        <v>805000.00000000012</v>
      </c>
      <c r="K391" s="52">
        <v>0</v>
      </c>
      <c r="L391" s="52">
        <v>0</v>
      </c>
      <c r="M391" s="53">
        <v>1240849.05715</v>
      </c>
    </row>
    <row r="392" spans="1:13" x14ac:dyDescent="0.25">
      <c r="A392" s="623"/>
      <c r="B392" s="602"/>
      <c r="C392" s="603"/>
      <c r="D392" s="245">
        <v>127165</v>
      </c>
      <c r="E392" s="246" t="s">
        <v>705</v>
      </c>
      <c r="F392" s="247" t="s">
        <v>704</v>
      </c>
      <c r="G392" s="248"/>
      <c r="H392" s="249">
        <v>0</v>
      </c>
      <c r="I392" s="249">
        <v>1040370</v>
      </c>
      <c r="J392" s="249">
        <v>637500</v>
      </c>
      <c r="K392" s="249">
        <v>0</v>
      </c>
      <c r="L392" s="249">
        <v>0</v>
      </c>
      <c r="M392" s="250">
        <v>1677870</v>
      </c>
    </row>
    <row r="393" spans="1:13" x14ac:dyDescent="0.25">
      <c r="A393" s="623"/>
      <c r="B393" s="602"/>
      <c r="C393" s="231" t="str">
        <f>+C380&amp;" Total"</f>
        <v>5.2.1 Affirmation of Commitments (AoC) Reviews Total</v>
      </c>
      <c r="D393" s="232"/>
      <c r="E393" s="233"/>
      <c r="F393" s="234"/>
      <c r="G393" s="235">
        <v>3.3249999999999997</v>
      </c>
      <c r="H393" s="251">
        <v>653427.4628171596</v>
      </c>
      <c r="I393" s="251">
        <v>1410370</v>
      </c>
      <c r="J393" s="251">
        <v>1442500</v>
      </c>
      <c r="K393" s="251">
        <v>0</v>
      </c>
      <c r="L393" s="251">
        <v>0</v>
      </c>
      <c r="M393" s="252">
        <v>3506297.4628171595</v>
      </c>
    </row>
    <row r="394" spans="1:13" x14ac:dyDescent="0.25">
      <c r="A394" s="623"/>
      <c r="B394" s="602"/>
      <c r="C394" s="603" t="s">
        <v>706</v>
      </c>
      <c r="D394" s="6">
        <v>123665</v>
      </c>
      <c r="E394" s="24" t="s">
        <v>707</v>
      </c>
      <c r="F394" s="25" t="s">
        <v>708</v>
      </c>
      <c r="G394" s="26"/>
      <c r="H394" s="27">
        <v>46821.993849999984</v>
      </c>
      <c r="I394" s="27">
        <v>9952</v>
      </c>
      <c r="J394" s="27">
        <v>0</v>
      </c>
      <c r="K394" s="27">
        <v>0</v>
      </c>
      <c r="L394" s="27">
        <v>0</v>
      </c>
      <c r="M394" s="28">
        <v>56773.993849999984</v>
      </c>
    </row>
    <row r="395" spans="1:13" ht="30" x14ac:dyDescent="0.25">
      <c r="A395" s="623"/>
      <c r="B395" s="602"/>
      <c r="C395" s="603"/>
      <c r="D395" s="245">
        <v>12918</v>
      </c>
      <c r="E395" s="246" t="s">
        <v>709</v>
      </c>
      <c r="F395" s="247" t="s">
        <v>710</v>
      </c>
      <c r="G395" s="248"/>
      <c r="H395" s="249">
        <v>12239.528574999997</v>
      </c>
      <c r="I395" s="249">
        <v>0</v>
      </c>
      <c r="J395" s="249">
        <v>0</v>
      </c>
      <c r="K395" s="249">
        <v>0</v>
      </c>
      <c r="L395" s="249">
        <v>0</v>
      </c>
      <c r="M395" s="250">
        <v>12239.528574999997</v>
      </c>
    </row>
    <row r="396" spans="1:13" ht="45" x14ac:dyDescent="0.25">
      <c r="A396" s="623"/>
      <c r="B396" s="602"/>
      <c r="C396" s="603"/>
      <c r="D396" s="48">
        <v>12920</v>
      </c>
      <c r="E396" s="49" t="s">
        <v>711</v>
      </c>
      <c r="F396" s="50" t="s">
        <v>712</v>
      </c>
      <c r="G396" s="51"/>
      <c r="H396" s="52">
        <v>13882.2565</v>
      </c>
      <c r="I396" s="52">
        <v>0</v>
      </c>
      <c r="J396" s="52">
        <v>0</v>
      </c>
      <c r="K396" s="52">
        <v>0</v>
      </c>
      <c r="L396" s="52">
        <v>0</v>
      </c>
      <c r="M396" s="53">
        <v>13882.2565</v>
      </c>
    </row>
    <row r="397" spans="1:13" ht="45" x14ac:dyDescent="0.25">
      <c r="A397" s="623"/>
      <c r="B397" s="602"/>
      <c r="C397" s="603"/>
      <c r="D397" s="245">
        <v>25918</v>
      </c>
      <c r="E397" s="246" t="s">
        <v>713</v>
      </c>
      <c r="F397" s="247" t="s">
        <v>714</v>
      </c>
      <c r="G397" s="248"/>
      <c r="H397" s="249">
        <v>40929.365750000004</v>
      </c>
      <c r="I397" s="249">
        <v>0</v>
      </c>
      <c r="J397" s="249">
        <v>0</v>
      </c>
      <c r="K397" s="249">
        <v>0</v>
      </c>
      <c r="L397" s="249">
        <v>0</v>
      </c>
      <c r="M397" s="250">
        <v>40929.365750000004</v>
      </c>
    </row>
    <row r="398" spans="1:13" ht="45" x14ac:dyDescent="0.25">
      <c r="A398" s="623"/>
      <c r="B398" s="602"/>
      <c r="C398" s="603"/>
      <c r="D398" s="245">
        <v>26003</v>
      </c>
      <c r="E398" s="246" t="s">
        <v>715</v>
      </c>
      <c r="F398" s="247" t="s">
        <v>716</v>
      </c>
      <c r="G398" s="248"/>
      <c r="H398" s="249">
        <v>75611.865737499989</v>
      </c>
      <c r="I398" s="249">
        <v>0</v>
      </c>
      <c r="J398" s="249">
        <v>0</v>
      </c>
      <c r="K398" s="249">
        <v>0</v>
      </c>
      <c r="L398" s="249">
        <v>0</v>
      </c>
      <c r="M398" s="250">
        <v>75611.865737499989</v>
      </c>
    </row>
    <row r="399" spans="1:13" ht="45" x14ac:dyDescent="0.25">
      <c r="A399" s="623"/>
      <c r="B399" s="602"/>
      <c r="C399" s="603"/>
      <c r="D399" s="48">
        <v>26004</v>
      </c>
      <c r="E399" s="49" t="s">
        <v>717</v>
      </c>
      <c r="F399" s="50" t="s">
        <v>718</v>
      </c>
      <c r="G399" s="51"/>
      <c r="H399" s="52">
        <v>57283.009574999989</v>
      </c>
      <c r="I399" s="52">
        <v>0</v>
      </c>
      <c r="J399" s="52">
        <v>0</v>
      </c>
      <c r="K399" s="52">
        <v>0</v>
      </c>
      <c r="L399" s="52">
        <v>0</v>
      </c>
      <c r="M399" s="53">
        <v>57283.009574999989</v>
      </c>
    </row>
    <row r="400" spans="1:13" x14ac:dyDescent="0.25">
      <c r="A400" s="623"/>
      <c r="B400" s="602"/>
      <c r="C400" s="603"/>
      <c r="D400" s="48">
        <v>31517</v>
      </c>
      <c r="E400" s="49" t="s">
        <v>719</v>
      </c>
      <c r="F400" s="50" t="s">
        <v>720</v>
      </c>
      <c r="G400" s="51"/>
      <c r="H400" s="52">
        <v>38062.5</v>
      </c>
      <c r="I400" s="52">
        <v>0</v>
      </c>
      <c r="J400" s="52">
        <v>0</v>
      </c>
      <c r="K400" s="52">
        <v>0</v>
      </c>
      <c r="L400" s="52">
        <v>0</v>
      </c>
      <c r="M400" s="53">
        <v>38062.5</v>
      </c>
    </row>
    <row r="401" spans="1:13" x14ac:dyDescent="0.25">
      <c r="A401" s="623"/>
      <c r="B401" s="602"/>
      <c r="C401" s="603"/>
      <c r="D401" s="245">
        <v>31523</v>
      </c>
      <c r="E401" s="246" t="s">
        <v>721</v>
      </c>
      <c r="F401" s="247" t="s">
        <v>722</v>
      </c>
      <c r="G401" s="248"/>
      <c r="H401" s="249">
        <v>0</v>
      </c>
      <c r="I401" s="249">
        <v>0</v>
      </c>
      <c r="J401" s="249">
        <v>0</v>
      </c>
      <c r="K401" s="249">
        <v>0</v>
      </c>
      <c r="L401" s="249">
        <v>0</v>
      </c>
      <c r="M401" s="250">
        <v>0</v>
      </c>
    </row>
    <row r="402" spans="1:13" x14ac:dyDescent="0.25">
      <c r="A402" s="623"/>
      <c r="B402" s="602"/>
      <c r="C402" s="231" t="str">
        <f>+C394&amp;" Total"</f>
        <v>5.2.2 Organizational Reviews Total</v>
      </c>
      <c r="D402" s="232"/>
      <c r="E402" s="233"/>
      <c r="F402" s="234"/>
      <c r="G402" s="235">
        <v>2.1</v>
      </c>
      <c r="H402" s="251">
        <v>284830.51998749998</v>
      </c>
      <c r="I402" s="251">
        <v>9952</v>
      </c>
      <c r="J402" s="251">
        <v>0</v>
      </c>
      <c r="K402" s="251">
        <v>0</v>
      </c>
      <c r="L402" s="251">
        <v>0</v>
      </c>
      <c r="M402" s="252">
        <v>294782.51998749998</v>
      </c>
    </row>
    <row r="403" spans="1:13" ht="30" x14ac:dyDescent="0.25">
      <c r="A403" s="623"/>
      <c r="B403" s="602"/>
      <c r="C403" s="510" t="s">
        <v>723</v>
      </c>
      <c r="D403" s="245">
        <v>123286</v>
      </c>
      <c r="E403" s="246" t="s">
        <v>724</v>
      </c>
      <c r="F403" s="247" t="s">
        <v>725</v>
      </c>
      <c r="G403" s="248"/>
      <c r="H403" s="249">
        <v>51123.023787358004</v>
      </c>
      <c r="I403" s="249">
        <v>0</v>
      </c>
      <c r="J403" s="249">
        <v>20000</v>
      </c>
      <c r="K403" s="249">
        <v>0</v>
      </c>
      <c r="L403" s="249">
        <v>0</v>
      </c>
      <c r="M403" s="250">
        <v>71123.023787358004</v>
      </c>
    </row>
    <row r="404" spans="1:13" x14ac:dyDescent="0.25">
      <c r="A404" s="623"/>
      <c r="B404" s="602"/>
      <c r="C404" s="231" t="str">
        <f>+C403&amp;" Total"</f>
        <v>5.2.3 Conflicts of Interest and Organizational Ethics Total</v>
      </c>
      <c r="D404" s="232"/>
      <c r="E404" s="233"/>
      <c r="F404" s="234"/>
      <c r="G404" s="235">
        <v>0.19999999999999998</v>
      </c>
      <c r="H404" s="236">
        <v>51123.023787358004</v>
      </c>
      <c r="I404" s="236">
        <v>0</v>
      </c>
      <c r="J404" s="236">
        <v>20000</v>
      </c>
      <c r="K404" s="236">
        <v>0</v>
      </c>
      <c r="L404" s="236">
        <v>0</v>
      </c>
      <c r="M404" s="236">
        <v>71123.023787358004</v>
      </c>
    </row>
    <row r="405" spans="1:13" ht="90" x14ac:dyDescent="0.25">
      <c r="A405" s="623"/>
      <c r="B405" s="602"/>
      <c r="C405" s="603" t="s">
        <v>726</v>
      </c>
      <c r="D405" s="245">
        <v>26005</v>
      </c>
      <c r="E405" s="246" t="s">
        <v>727</v>
      </c>
      <c r="F405" s="247" t="s">
        <v>728</v>
      </c>
      <c r="G405" s="248"/>
      <c r="H405" s="249">
        <v>755079.94921489002</v>
      </c>
      <c r="I405" s="249">
        <v>405245.93333333329</v>
      </c>
      <c r="J405" s="249">
        <v>637815</v>
      </c>
      <c r="K405" s="249">
        <v>0</v>
      </c>
      <c r="L405" s="249">
        <v>0</v>
      </c>
      <c r="M405" s="250">
        <v>1798140.8825482232</v>
      </c>
    </row>
    <row r="406" spans="1:13" ht="120" x14ac:dyDescent="0.25">
      <c r="A406" s="623"/>
      <c r="B406" s="602"/>
      <c r="C406" s="603"/>
      <c r="D406" s="6">
        <v>27000</v>
      </c>
      <c r="E406" s="24" t="s">
        <v>729</v>
      </c>
      <c r="F406" s="167" t="s">
        <v>730</v>
      </c>
      <c r="G406" s="26"/>
      <c r="H406" s="27">
        <v>1141595.1596000718</v>
      </c>
      <c r="I406" s="27">
        <v>104278</v>
      </c>
      <c r="J406" s="27">
        <v>4435315</v>
      </c>
      <c r="K406" s="27">
        <v>0</v>
      </c>
      <c r="L406" s="27">
        <v>0</v>
      </c>
      <c r="M406" s="28">
        <v>5681188.1596000716</v>
      </c>
    </row>
    <row r="407" spans="1:13" x14ac:dyDescent="0.25">
      <c r="A407" s="623"/>
      <c r="B407" s="602"/>
      <c r="C407" s="603"/>
      <c r="D407" s="245">
        <v>28350</v>
      </c>
      <c r="E407" s="246" t="s">
        <v>731</v>
      </c>
      <c r="F407" s="247" t="s">
        <v>731</v>
      </c>
      <c r="G407" s="248"/>
      <c r="H407" s="249">
        <v>0</v>
      </c>
      <c r="I407" s="249">
        <v>0</v>
      </c>
      <c r="J407" s="249">
        <v>0</v>
      </c>
      <c r="K407" s="249">
        <v>0</v>
      </c>
      <c r="L407" s="249">
        <v>0</v>
      </c>
      <c r="M407" s="250">
        <v>0</v>
      </c>
    </row>
    <row r="408" spans="1:13" ht="180" x14ac:dyDescent="0.25">
      <c r="A408" s="623"/>
      <c r="B408" s="602"/>
      <c r="C408" s="603"/>
      <c r="D408" s="6">
        <v>28351</v>
      </c>
      <c r="E408" s="24" t="s">
        <v>732</v>
      </c>
      <c r="F408" s="167" t="s">
        <v>733</v>
      </c>
      <c r="G408" s="26"/>
      <c r="H408" s="27">
        <v>74898.244667378647</v>
      </c>
      <c r="I408" s="27">
        <v>0</v>
      </c>
      <c r="J408" s="27">
        <v>0</v>
      </c>
      <c r="K408" s="27">
        <v>0</v>
      </c>
      <c r="L408" s="27">
        <v>0</v>
      </c>
      <c r="M408" s="28">
        <v>74898.244667378647</v>
      </c>
    </row>
    <row r="409" spans="1:13" ht="30" x14ac:dyDescent="0.25">
      <c r="A409" s="623"/>
      <c r="B409" s="602"/>
      <c r="C409" s="603"/>
      <c r="D409" s="245">
        <v>28352</v>
      </c>
      <c r="E409" s="246" t="s">
        <v>734</v>
      </c>
      <c r="F409" s="247" t="s">
        <v>735</v>
      </c>
      <c r="G409" s="248"/>
      <c r="H409" s="249">
        <v>480911.72274512012</v>
      </c>
      <c r="I409" s="249">
        <v>0</v>
      </c>
      <c r="J409" s="249">
        <v>0</v>
      </c>
      <c r="K409" s="249">
        <v>0</v>
      </c>
      <c r="L409" s="249">
        <v>0</v>
      </c>
      <c r="M409" s="250">
        <v>480911.72274512012</v>
      </c>
    </row>
    <row r="410" spans="1:13" ht="30" x14ac:dyDescent="0.25">
      <c r="A410" s="623"/>
      <c r="B410" s="602"/>
      <c r="C410" s="603"/>
      <c r="D410" s="6">
        <v>129052</v>
      </c>
      <c r="E410" s="24" t="s">
        <v>736</v>
      </c>
      <c r="F410" s="25" t="s">
        <v>735</v>
      </c>
      <c r="G410" s="26"/>
      <c r="H410" s="27">
        <v>0</v>
      </c>
      <c r="I410" s="27">
        <v>0</v>
      </c>
      <c r="J410" s="27">
        <v>0</v>
      </c>
      <c r="K410" s="27">
        <v>0</v>
      </c>
      <c r="L410" s="27">
        <v>564000</v>
      </c>
      <c r="M410" s="28">
        <v>564000</v>
      </c>
    </row>
    <row r="411" spans="1:13" x14ac:dyDescent="0.25">
      <c r="A411" s="623"/>
      <c r="B411" s="602"/>
      <c r="C411" s="231" t="str">
        <f>+C405&amp;" Total"</f>
        <v>5.2.4 IANA Functions Stewardship Transition &amp; Enhancing ICANN Accountability Total</v>
      </c>
      <c r="D411" s="232"/>
      <c r="E411" s="233"/>
      <c r="F411" s="234"/>
      <c r="G411" s="235">
        <v>9.7949999999999982</v>
      </c>
      <c r="H411" s="236">
        <v>2452485.0762274605</v>
      </c>
      <c r="I411" s="236">
        <v>509523.93333333329</v>
      </c>
      <c r="J411" s="236">
        <v>5073130</v>
      </c>
      <c r="K411" s="236">
        <v>0</v>
      </c>
      <c r="L411" s="236">
        <v>564000</v>
      </c>
      <c r="M411" s="237">
        <v>8599139.0095607936</v>
      </c>
    </row>
    <row r="412" spans="1:13" x14ac:dyDescent="0.25">
      <c r="A412" s="623"/>
      <c r="B412" s="602"/>
      <c r="C412" s="603" t="s">
        <v>737</v>
      </c>
      <c r="D412" s="6">
        <v>123187</v>
      </c>
      <c r="E412" s="49" t="s">
        <v>738</v>
      </c>
      <c r="F412" s="50" t="s">
        <v>739</v>
      </c>
      <c r="G412" s="51"/>
      <c r="H412" s="52">
        <v>0</v>
      </c>
      <c r="I412" s="52">
        <v>0</v>
      </c>
      <c r="J412" s="52">
        <v>0</v>
      </c>
      <c r="K412" s="52">
        <v>0</v>
      </c>
      <c r="L412" s="52">
        <v>0</v>
      </c>
      <c r="M412" s="53">
        <v>0</v>
      </c>
    </row>
    <row r="413" spans="1:13" ht="45" x14ac:dyDescent="0.25">
      <c r="A413" s="623"/>
      <c r="B413" s="602"/>
      <c r="C413" s="603"/>
      <c r="D413" s="245">
        <v>123337</v>
      </c>
      <c r="E413" s="246" t="s">
        <v>740</v>
      </c>
      <c r="F413" s="247" t="s">
        <v>741</v>
      </c>
      <c r="G413" s="248"/>
      <c r="H413" s="249">
        <v>0</v>
      </c>
      <c r="I413" s="249">
        <v>0</v>
      </c>
      <c r="J413" s="249">
        <v>0</v>
      </c>
      <c r="K413" s="249">
        <v>0</v>
      </c>
      <c r="L413" s="249">
        <v>0</v>
      </c>
      <c r="M413" s="250">
        <v>0</v>
      </c>
    </row>
    <row r="414" spans="1:13" ht="45" x14ac:dyDescent="0.25">
      <c r="A414" s="623"/>
      <c r="B414" s="602"/>
      <c r="C414" s="603"/>
      <c r="D414" s="48">
        <v>123347</v>
      </c>
      <c r="E414" s="49" t="s">
        <v>742</v>
      </c>
      <c r="F414" s="50" t="s">
        <v>743</v>
      </c>
      <c r="G414" s="51"/>
      <c r="H414" s="52">
        <v>32333.803448854243</v>
      </c>
      <c r="I414" s="52">
        <v>0</v>
      </c>
      <c r="J414" s="52">
        <v>0</v>
      </c>
      <c r="K414" s="52">
        <v>0</v>
      </c>
      <c r="L414" s="52">
        <v>0</v>
      </c>
      <c r="M414" s="53">
        <v>32333.803448854243</v>
      </c>
    </row>
    <row r="415" spans="1:13" x14ac:dyDescent="0.25">
      <c r="A415" s="623"/>
      <c r="B415" s="602"/>
      <c r="C415" s="603"/>
      <c r="D415" s="245">
        <v>124689</v>
      </c>
      <c r="E415" s="246" t="s">
        <v>744</v>
      </c>
      <c r="F415" s="247" t="s">
        <v>745</v>
      </c>
      <c r="G415" s="248"/>
      <c r="H415" s="249">
        <v>224910</v>
      </c>
      <c r="I415" s="249">
        <v>27361.333333333332</v>
      </c>
      <c r="J415" s="249">
        <v>55200</v>
      </c>
      <c r="K415" s="249">
        <v>54934</v>
      </c>
      <c r="L415" s="249">
        <v>0</v>
      </c>
      <c r="M415" s="250">
        <v>362405.33333333337</v>
      </c>
    </row>
    <row r="416" spans="1:13" x14ac:dyDescent="0.25">
      <c r="A416" s="623"/>
      <c r="B416" s="602"/>
      <c r="C416" s="231" t="str">
        <f>+C412&amp;" Total"</f>
        <v>5.2.5 Accountability and Transparency Mechanisms Total</v>
      </c>
      <c r="D416" s="232"/>
      <c r="E416" s="233"/>
      <c r="F416" s="234"/>
      <c r="G416" s="235">
        <v>1.05</v>
      </c>
      <c r="H416" s="251">
        <v>257243.80344885425</v>
      </c>
      <c r="I416" s="251">
        <v>27361.333333333332</v>
      </c>
      <c r="J416" s="251">
        <v>55200</v>
      </c>
      <c r="K416" s="251">
        <v>54934</v>
      </c>
      <c r="L416" s="251">
        <v>0</v>
      </c>
      <c r="M416" s="252">
        <v>394739.13678218762</v>
      </c>
    </row>
    <row r="417" spans="1:13" x14ac:dyDescent="0.25">
      <c r="A417" s="623"/>
      <c r="B417" s="253" t="str">
        <f>+B380&amp;" Total"</f>
        <v>5.2 Promote ethics, transparency and accountability across the ICANN community Total</v>
      </c>
      <c r="C417" s="254"/>
      <c r="D417" s="254"/>
      <c r="E417" s="255"/>
      <c r="F417" s="256"/>
      <c r="G417" s="257">
        <v>16.47</v>
      </c>
      <c r="H417" s="258">
        <v>3699109.8862683321</v>
      </c>
      <c r="I417" s="258">
        <v>1957207.2666666666</v>
      </c>
      <c r="J417" s="258">
        <v>6590830</v>
      </c>
      <c r="K417" s="258">
        <v>54934</v>
      </c>
      <c r="L417" s="258">
        <v>564000</v>
      </c>
      <c r="M417" s="259">
        <v>12866081.152934998</v>
      </c>
    </row>
    <row r="418" spans="1:13" ht="30" x14ac:dyDescent="0.25">
      <c r="A418" s="623"/>
      <c r="B418" s="621" t="s">
        <v>746</v>
      </c>
      <c r="C418" s="603" t="s">
        <v>747</v>
      </c>
      <c r="D418" s="6">
        <v>124152</v>
      </c>
      <c r="E418" s="24" t="s">
        <v>748</v>
      </c>
      <c r="F418" s="25" t="s">
        <v>749</v>
      </c>
      <c r="G418" s="26"/>
      <c r="H418" s="27">
        <v>26975.421781217148</v>
      </c>
      <c r="I418" s="27">
        <v>0</v>
      </c>
      <c r="J418" s="27">
        <v>56020</v>
      </c>
      <c r="K418" s="27">
        <v>0</v>
      </c>
      <c r="L418" s="27">
        <v>0</v>
      </c>
      <c r="M418" s="28">
        <v>82995.421781217156</v>
      </c>
    </row>
    <row r="419" spans="1:13" x14ac:dyDescent="0.25">
      <c r="A419" s="623"/>
      <c r="B419" s="621"/>
      <c r="C419" s="603"/>
      <c r="D419" s="48">
        <v>124156</v>
      </c>
      <c r="E419" s="49" t="s">
        <v>750</v>
      </c>
      <c r="F419" s="50" t="s">
        <v>751</v>
      </c>
      <c r="G419" s="51"/>
      <c r="H419" s="52">
        <v>26975.421781217148</v>
      </c>
      <c r="I419" s="52">
        <v>0</v>
      </c>
      <c r="J419" s="52">
        <v>0</v>
      </c>
      <c r="K419" s="52">
        <v>0</v>
      </c>
      <c r="L419" s="52">
        <v>0</v>
      </c>
      <c r="M419" s="53">
        <v>26975.421781217148</v>
      </c>
    </row>
    <row r="420" spans="1:13" ht="45" x14ac:dyDescent="0.25">
      <c r="A420" s="623"/>
      <c r="B420" s="621"/>
      <c r="C420" s="603"/>
      <c r="D420" s="245">
        <v>124159</v>
      </c>
      <c r="E420" s="246" t="s">
        <v>752</v>
      </c>
      <c r="F420" s="247" t="s">
        <v>753</v>
      </c>
      <c r="G420" s="248"/>
      <c r="H420" s="249">
        <v>214522.88565130942</v>
      </c>
      <c r="I420" s="249">
        <v>8375</v>
      </c>
      <c r="J420" s="249">
        <v>85988</v>
      </c>
      <c r="K420" s="249">
        <v>0</v>
      </c>
      <c r="L420" s="249">
        <v>0</v>
      </c>
      <c r="M420" s="250">
        <v>308885.88565130939</v>
      </c>
    </row>
    <row r="421" spans="1:13" x14ac:dyDescent="0.25">
      <c r="A421" s="623"/>
      <c r="B421" s="621"/>
      <c r="C421" s="231" t="str">
        <f>+C418&amp;" Total"</f>
        <v>5.3.1 Development and Public Responsibility Tools Total</v>
      </c>
      <c r="D421" s="232"/>
      <c r="E421" s="233"/>
      <c r="F421" s="234"/>
      <c r="G421" s="235">
        <v>1.7</v>
      </c>
      <c r="H421" s="236">
        <v>268473.7292137437</v>
      </c>
      <c r="I421" s="236">
        <v>8375</v>
      </c>
      <c r="J421" s="236">
        <v>142008</v>
      </c>
      <c r="K421" s="236">
        <v>0</v>
      </c>
      <c r="L421" s="236">
        <v>0</v>
      </c>
      <c r="M421" s="237">
        <v>418856.7292137437</v>
      </c>
    </row>
    <row r="422" spans="1:13" x14ac:dyDescent="0.25">
      <c r="A422" s="623"/>
      <c r="B422" s="621"/>
      <c r="C422" s="603" t="s">
        <v>754</v>
      </c>
      <c r="D422" s="6">
        <v>124153</v>
      </c>
      <c r="E422" s="24" t="s">
        <v>755</v>
      </c>
      <c r="F422" s="25" t="s">
        <v>756</v>
      </c>
      <c r="G422" s="26"/>
      <c r="H422" s="27">
        <v>105195.92810080685</v>
      </c>
      <c r="I422" s="27">
        <v>38500</v>
      </c>
      <c r="J422" s="27">
        <v>83000</v>
      </c>
      <c r="K422" s="27">
        <v>8000</v>
      </c>
      <c r="L422" s="27">
        <v>0</v>
      </c>
      <c r="M422" s="28">
        <v>234695.92810080684</v>
      </c>
    </row>
    <row r="423" spans="1:13" ht="30" x14ac:dyDescent="0.25">
      <c r="A423" s="623"/>
      <c r="B423" s="621"/>
      <c r="C423" s="603"/>
      <c r="D423" s="245">
        <v>124154</v>
      </c>
      <c r="E423" s="246" t="s">
        <v>757</v>
      </c>
      <c r="F423" s="247" t="s">
        <v>758</v>
      </c>
      <c r="G423" s="248"/>
      <c r="H423" s="249">
        <v>40123.558553440023</v>
      </c>
      <c r="I423" s="249">
        <v>5000</v>
      </c>
      <c r="J423" s="249">
        <v>3900</v>
      </c>
      <c r="K423" s="249">
        <v>3900</v>
      </c>
      <c r="L423" s="249">
        <v>0</v>
      </c>
      <c r="M423" s="250">
        <v>52923.558553440023</v>
      </c>
    </row>
    <row r="424" spans="1:13" ht="30" x14ac:dyDescent="0.25">
      <c r="A424" s="623"/>
      <c r="B424" s="621"/>
      <c r="C424" s="603"/>
      <c r="D424" s="6">
        <v>124160</v>
      </c>
      <c r="E424" s="24" t="s">
        <v>759</v>
      </c>
      <c r="F424" s="25" t="s">
        <v>760</v>
      </c>
      <c r="G424" s="26"/>
      <c r="H424" s="27">
        <v>220577.33384310943</v>
      </c>
      <c r="I424" s="27">
        <v>156500</v>
      </c>
      <c r="J424" s="27">
        <v>10000</v>
      </c>
      <c r="K424" s="27">
        <v>11300</v>
      </c>
      <c r="L424" s="27">
        <v>0</v>
      </c>
      <c r="M424" s="28">
        <v>398377.33384310943</v>
      </c>
    </row>
    <row r="425" spans="1:13" ht="30" x14ac:dyDescent="0.25">
      <c r="A425" s="623"/>
      <c r="B425" s="621"/>
      <c r="C425" s="603"/>
      <c r="D425" s="245">
        <v>124162</v>
      </c>
      <c r="E425" s="246" t="s">
        <v>761</v>
      </c>
      <c r="F425" s="247" t="s">
        <v>762</v>
      </c>
      <c r="G425" s="248"/>
      <c r="H425" s="249">
        <v>15666.516179999999</v>
      </c>
      <c r="I425" s="249">
        <v>13002</v>
      </c>
      <c r="J425" s="249">
        <v>121080</v>
      </c>
      <c r="K425" s="249">
        <v>0</v>
      </c>
      <c r="L425" s="249">
        <v>0</v>
      </c>
      <c r="M425" s="250">
        <v>149748.51618000001</v>
      </c>
    </row>
    <row r="426" spans="1:13" x14ac:dyDescent="0.25">
      <c r="A426" s="623"/>
      <c r="B426" s="621"/>
      <c r="C426" s="603"/>
      <c r="D426" s="6">
        <v>124167</v>
      </c>
      <c r="E426" s="24" t="s">
        <v>763</v>
      </c>
      <c r="F426" s="25" t="s">
        <v>764</v>
      </c>
      <c r="G426" s="26"/>
      <c r="H426" s="27">
        <v>92112.131853333325</v>
      </c>
      <c r="I426" s="27">
        <v>0</v>
      </c>
      <c r="J426" s="27">
        <v>0</v>
      </c>
      <c r="K426" s="27">
        <v>21340</v>
      </c>
      <c r="L426" s="27">
        <v>0</v>
      </c>
      <c r="M426" s="28">
        <v>113452.13185333333</v>
      </c>
    </row>
    <row r="427" spans="1:13" x14ac:dyDescent="0.25">
      <c r="A427" s="623"/>
      <c r="B427" s="621"/>
      <c r="C427" s="603"/>
      <c r="D427" s="245">
        <v>124619</v>
      </c>
      <c r="E427" s="246" t="s">
        <v>765</v>
      </c>
      <c r="F427" s="247" t="s">
        <v>766</v>
      </c>
      <c r="G427" s="248"/>
      <c r="H427" s="249">
        <v>37833.220382857151</v>
      </c>
      <c r="I427" s="249">
        <v>41407.644560601111</v>
      </c>
      <c r="J427" s="249">
        <v>32000</v>
      </c>
      <c r="K427" s="249">
        <v>1000</v>
      </c>
      <c r="L427" s="249">
        <v>0</v>
      </c>
      <c r="M427" s="250">
        <v>112240.86494345826</v>
      </c>
    </row>
    <row r="428" spans="1:13" x14ac:dyDescent="0.25">
      <c r="A428" s="623"/>
      <c r="B428" s="621"/>
      <c r="C428" s="231" t="str">
        <f>+C422&amp;" Total"</f>
        <v>5.3.2 Development and Public Responsibility Programs Total</v>
      </c>
      <c r="D428" s="232"/>
      <c r="E428" s="233"/>
      <c r="F428" s="234"/>
      <c r="G428" s="235">
        <v>3.5</v>
      </c>
      <c r="H428" s="251">
        <v>511508.68891354674</v>
      </c>
      <c r="I428" s="251">
        <v>254409.6445606011</v>
      </c>
      <c r="J428" s="251">
        <v>249980</v>
      </c>
      <c r="K428" s="251">
        <v>45540</v>
      </c>
      <c r="L428" s="251">
        <v>0</v>
      </c>
      <c r="M428" s="252">
        <v>1061438.3334741481</v>
      </c>
    </row>
    <row r="429" spans="1:13" x14ac:dyDescent="0.25">
      <c r="A429" s="623"/>
      <c r="B429" s="621"/>
      <c r="C429" s="603" t="s">
        <v>767</v>
      </c>
      <c r="D429" s="6">
        <v>124155</v>
      </c>
      <c r="E429" s="24" t="s">
        <v>768</v>
      </c>
      <c r="F429" s="25" t="s">
        <v>769</v>
      </c>
      <c r="G429" s="26"/>
      <c r="H429" s="27">
        <v>53950.843562434296</v>
      </c>
      <c r="I429" s="27">
        <v>0</v>
      </c>
      <c r="J429" s="27">
        <v>0</v>
      </c>
      <c r="K429" s="27">
        <v>0</v>
      </c>
      <c r="L429" s="27">
        <v>0</v>
      </c>
      <c r="M429" s="28">
        <v>53950.843562434296</v>
      </c>
    </row>
    <row r="430" spans="1:13" x14ac:dyDescent="0.25">
      <c r="A430" s="623"/>
      <c r="B430" s="621"/>
      <c r="C430" s="603"/>
      <c r="D430" s="245">
        <v>124157</v>
      </c>
      <c r="E430" s="246" t="s">
        <v>770</v>
      </c>
      <c r="F430" s="247" t="s">
        <v>771</v>
      </c>
      <c r="G430" s="248"/>
      <c r="H430" s="249">
        <v>180952.22142857144</v>
      </c>
      <c r="I430" s="249">
        <v>216400</v>
      </c>
      <c r="J430" s="249">
        <v>504000</v>
      </c>
      <c r="K430" s="249">
        <v>215300</v>
      </c>
      <c r="L430" s="249">
        <v>0</v>
      </c>
      <c r="M430" s="250">
        <v>1116652.2214285715</v>
      </c>
    </row>
    <row r="431" spans="1:13" ht="30" x14ac:dyDescent="0.25">
      <c r="A431" s="623"/>
      <c r="B431" s="621"/>
      <c r="C431" s="603"/>
      <c r="D431" s="245">
        <v>124161</v>
      </c>
      <c r="E431" s="246" t="s">
        <v>772</v>
      </c>
      <c r="F431" s="247" t="s">
        <v>773</v>
      </c>
      <c r="G431" s="248"/>
      <c r="H431" s="249">
        <v>37492.875</v>
      </c>
      <c r="I431" s="249">
        <v>0</v>
      </c>
      <c r="J431" s="249">
        <v>0</v>
      </c>
      <c r="K431" s="249">
        <v>0</v>
      </c>
      <c r="L431" s="249">
        <v>0</v>
      </c>
      <c r="M431" s="250">
        <v>37492.875</v>
      </c>
    </row>
    <row r="432" spans="1:13" ht="30" x14ac:dyDescent="0.25">
      <c r="A432" s="623"/>
      <c r="B432" s="621"/>
      <c r="C432" s="603"/>
      <c r="D432" s="6">
        <v>124164</v>
      </c>
      <c r="E432" s="24" t="s">
        <v>774</v>
      </c>
      <c r="F432" s="25" t="s">
        <v>775</v>
      </c>
      <c r="G432" s="26"/>
      <c r="H432" s="27">
        <v>75320.112608571435</v>
      </c>
      <c r="I432" s="27">
        <v>95229.565501470119</v>
      </c>
      <c r="J432" s="27">
        <v>0</v>
      </c>
      <c r="K432" s="27">
        <v>0</v>
      </c>
      <c r="L432" s="27">
        <v>0</v>
      </c>
      <c r="M432" s="28">
        <v>170549.67811004154</v>
      </c>
    </row>
    <row r="433" spans="1:13" x14ac:dyDescent="0.25">
      <c r="A433" s="623"/>
      <c r="B433" s="621"/>
      <c r="C433" s="231" t="str">
        <f>+C429&amp;" Total"</f>
        <v>5.3.3 Development and Public Responsibility Collaborations Total</v>
      </c>
      <c r="D433" s="232"/>
      <c r="E433" s="233"/>
      <c r="F433" s="234"/>
      <c r="G433" s="235">
        <v>1.7499999999999996</v>
      </c>
      <c r="H433" s="236">
        <v>347716.05259957717</v>
      </c>
      <c r="I433" s="236">
        <v>311629.56550147012</v>
      </c>
      <c r="J433" s="236">
        <v>504000</v>
      </c>
      <c r="K433" s="236">
        <v>215300</v>
      </c>
      <c r="L433" s="236">
        <v>0</v>
      </c>
      <c r="M433" s="237">
        <v>1378645.6181010474</v>
      </c>
    </row>
    <row r="434" spans="1:13" ht="30" x14ac:dyDescent="0.25">
      <c r="A434" s="623"/>
      <c r="B434" s="621"/>
      <c r="C434" s="603" t="s">
        <v>776</v>
      </c>
      <c r="D434" s="245">
        <v>124151</v>
      </c>
      <c r="E434" s="246" t="s">
        <v>777</v>
      </c>
      <c r="F434" s="247" t="s">
        <v>778</v>
      </c>
      <c r="G434" s="248"/>
      <c r="H434" s="249">
        <v>20061.779276720012</v>
      </c>
      <c r="I434" s="249">
        <v>209948.87291734727</v>
      </c>
      <c r="J434" s="249">
        <v>500</v>
      </c>
      <c r="K434" s="249">
        <v>500</v>
      </c>
      <c r="L434" s="249">
        <v>0</v>
      </c>
      <c r="M434" s="250">
        <v>231010.65219406728</v>
      </c>
    </row>
    <row r="435" spans="1:13" ht="30" x14ac:dyDescent="0.25">
      <c r="A435" s="623"/>
      <c r="B435" s="621"/>
      <c r="C435" s="603"/>
      <c r="D435" s="48">
        <v>124158</v>
      </c>
      <c r="E435" s="49" t="s">
        <v>779</v>
      </c>
      <c r="F435" s="50" t="s">
        <v>780</v>
      </c>
      <c r="G435" s="51"/>
      <c r="H435" s="52">
        <v>37492.875</v>
      </c>
      <c r="I435" s="52">
        <v>0</v>
      </c>
      <c r="J435" s="52">
        <v>0</v>
      </c>
      <c r="K435" s="52">
        <v>0</v>
      </c>
      <c r="L435" s="52">
        <v>0</v>
      </c>
      <c r="M435" s="53">
        <v>37492.875</v>
      </c>
    </row>
    <row r="436" spans="1:13" x14ac:dyDescent="0.25">
      <c r="A436" s="623"/>
      <c r="B436" s="621"/>
      <c r="C436" s="603"/>
      <c r="D436" s="245">
        <v>124163</v>
      </c>
      <c r="E436" s="246" t="s">
        <v>781</v>
      </c>
      <c r="F436" s="247" t="s">
        <v>782</v>
      </c>
      <c r="G436" s="248"/>
      <c r="H436" s="249">
        <v>32611.048322857143</v>
      </c>
      <c r="I436" s="249">
        <v>84000</v>
      </c>
      <c r="J436" s="249">
        <v>15000</v>
      </c>
      <c r="K436" s="249">
        <v>5300</v>
      </c>
      <c r="L436" s="249">
        <v>0</v>
      </c>
      <c r="M436" s="250">
        <v>136911.04832285712</v>
      </c>
    </row>
    <row r="437" spans="1:13" ht="30" x14ac:dyDescent="0.25">
      <c r="A437" s="623"/>
      <c r="B437" s="621"/>
      <c r="C437" s="603"/>
      <c r="D437" s="48">
        <v>124165</v>
      </c>
      <c r="E437" s="49" t="s">
        <v>783</v>
      </c>
      <c r="F437" s="50" t="s">
        <v>784</v>
      </c>
      <c r="G437" s="51"/>
      <c r="H437" s="52">
        <v>41431.048322857139</v>
      </c>
      <c r="I437" s="52">
        <v>190827.40934335184</v>
      </c>
      <c r="J437" s="52">
        <v>0</v>
      </c>
      <c r="K437" s="52">
        <v>0</v>
      </c>
      <c r="L437" s="52">
        <v>0</v>
      </c>
      <c r="M437" s="53">
        <v>232258.45766620897</v>
      </c>
    </row>
    <row r="438" spans="1:13" ht="30" x14ac:dyDescent="0.25">
      <c r="A438" s="623"/>
      <c r="B438" s="621"/>
      <c r="C438" s="603"/>
      <c r="D438" s="245">
        <v>124166</v>
      </c>
      <c r="E438" s="246" t="s">
        <v>785</v>
      </c>
      <c r="F438" s="247" t="s">
        <v>784</v>
      </c>
      <c r="G438" s="248"/>
      <c r="H438" s="249">
        <v>36208.876262857142</v>
      </c>
      <c r="I438" s="249">
        <v>0</v>
      </c>
      <c r="J438" s="249">
        <v>20000</v>
      </c>
      <c r="K438" s="249">
        <v>0</v>
      </c>
      <c r="L438" s="249">
        <v>0</v>
      </c>
      <c r="M438" s="250">
        <v>56208.876262857142</v>
      </c>
    </row>
    <row r="439" spans="1:13" x14ac:dyDescent="0.25">
      <c r="A439" s="623"/>
      <c r="B439" s="621"/>
      <c r="C439" s="231" t="str">
        <f>+C434&amp;" Total"</f>
        <v>5.3.4 Development and Public Responsibility New Program Development Total</v>
      </c>
      <c r="D439" s="232"/>
      <c r="E439" s="233"/>
      <c r="F439" s="234"/>
      <c r="G439" s="235">
        <v>1.0499999999999998</v>
      </c>
      <c r="H439" s="236">
        <v>167805.62718529144</v>
      </c>
      <c r="I439" s="236">
        <v>484776.28226069908</v>
      </c>
      <c r="J439" s="236">
        <v>35500</v>
      </c>
      <c r="K439" s="236">
        <v>5800</v>
      </c>
      <c r="L439" s="236">
        <v>0</v>
      </c>
      <c r="M439" s="237">
        <v>693881.90944599046</v>
      </c>
    </row>
    <row r="440" spans="1:13" x14ac:dyDescent="0.25">
      <c r="A440" s="623"/>
      <c r="B440" s="604" t="str">
        <f>+B418&amp;" Total"</f>
        <v>5.3 Empower current and new stakeholders to fully participate in ICANN activities Total</v>
      </c>
      <c r="C440" s="605"/>
      <c r="D440" s="605"/>
      <c r="E440" s="605"/>
      <c r="F440" s="260"/>
      <c r="G440" s="257">
        <v>7.9999999999999991</v>
      </c>
      <c r="H440" s="258">
        <v>1295504.097912159</v>
      </c>
      <c r="I440" s="258">
        <v>1059190.4923227704</v>
      </c>
      <c r="J440" s="258">
        <v>931488</v>
      </c>
      <c r="K440" s="258">
        <v>266640</v>
      </c>
      <c r="L440" s="258">
        <v>0</v>
      </c>
      <c r="M440" s="259">
        <v>3552822.5902349297</v>
      </c>
    </row>
    <row r="441" spans="1:13" ht="15.75" thickBot="1" x14ac:dyDescent="0.3">
      <c r="A441" s="261" t="s">
        <v>786</v>
      </c>
      <c r="B441" s="262"/>
      <c r="C441" s="263"/>
      <c r="D441" s="264"/>
      <c r="E441" s="263"/>
      <c r="F441" s="265"/>
      <c r="G441" s="266">
        <v>45.449999999999996</v>
      </c>
      <c r="H441" s="267">
        <v>9741889.1824958045</v>
      </c>
      <c r="I441" s="267">
        <v>4607506.7589894366</v>
      </c>
      <c r="J441" s="267">
        <v>11232563.960000001</v>
      </c>
      <c r="K441" s="267">
        <v>469758.83999999997</v>
      </c>
      <c r="L441" s="267">
        <v>564000</v>
      </c>
      <c r="M441" s="268">
        <v>26615718.741485238</v>
      </c>
    </row>
    <row r="442" spans="1:13" x14ac:dyDescent="0.25">
      <c r="A442" s="615" t="s">
        <v>787</v>
      </c>
      <c r="B442" s="617" t="s">
        <v>787</v>
      </c>
      <c r="C442" s="269" t="s">
        <v>788</v>
      </c>
      <c r="D442" s="270">
        <v>108428</v>
      </c>
      <c r="E442" s="49" t="s">
        <v>788</v>
      </c>
      <c r="F442" s="271" t="s">
        <v>788</v>
      </c>
      <c r="G442" s="26"/>
      <c r="H442" s="27">
        <v>0</v>
      </c>
      <c r="I442" s="27">
        <v>0</v>
      </c>
      <c r="J442" s="27">
        <v>0</v>
      </c>
      <c r="K442" s="27">
        <v>7099999.9999999991</v>
      </c>
      <c r="L442" s="27">
        <v>0</v>
      </c>
      <c r="M442" s="28">
        <v>7099999.9999999991</v>
      </c>
    </row>
    <row r="443" spans="1:13" x14ac:dyDescent="0.25">
      <c r="A443" s="615"/>
      <c r="B443" s="617"/>
      <c r="C443" s="272" t="s">
        <v>789</v>
      </c>
      <c r="D443" s="273"/>
      <c r="E443" s="274"/>
      <c r="F443" s="275"/>
      <c r="G443" s="276">
        <v>0</v>
      </c>
      <c r="H443" s="277">
        <v>0</v>
      </c>
      <c r="I443" s="277">
        <v>0</v>
      </c>
      <c r="J443" s="277">
        <v>0</v>
      </c>
      <c r="K443" s="277">
        <v>7099999.9999999991</v>
      </c>
      <c r="L443" s="277">
        <v>0</v>
      </c>
      <c r="M443" s="278">
        <v>7099999.9999999991</v>
      </c>
    </row>
    <row r="444" spans="1:13" ht="30" x14ac:dyDescent="0.25">
      <c r="A444" s="615"/>
      <c r="B444" s="617"/>
      <c r="C444" s="269" t="s">
        <v>790</v>
      </c>
      <c r="D444" s="270">
        <v>128867</v>
      </c>
      <c r="E444" s="49" t="s">
        <v>791</v>
      </c>
      <c r="F444" s="50" t="s">
        <v>792</v>
      </c>
      <c r="G444" s="26"/>
      <c r="H444" s="27">
        <v>-2801568.6069589728</v>
      </c>
      <c r="I444" s="27">
        <v>-713398.22843431216</v>
      </c>
      <c r="J444" s="27">
        <v>-796811.22357397585</v>
      </c>
      <c r="K444" s="27">
        <v>-758363.46072119928</v>
      </c>
      <c r="L444" s="27">
        <v>0</v>
      </c>
      <c r="M444" s="28">
        <v>-5070141.51968846</v>
      </c>
    </row>
    <row r="445" spans="1:13" x14ac:dyDescent="0.25">
      <c r="A445" s="615"/>
      <c r="B445" s="617"/>
      <c r="C445" s="272" t="s">
        <v>793</v>
      </c>
      <c r="D445" s="273"/>
      <c r="E445" s="279"/>
      <c r="F445" s="280"/>
      <c r="G445" s="276">
        <v>0</v>
      </c>
      <c r="H445" s="277">
        <v>-2801568.6069589728</v>
      </c>
      <c r="I445" s="277">
        <v>-713398.22843431216</v>
      </c>
      <c r="J445" s="277">
        <v>-796811.22357397585</v>
      </c>
      <c r="K445" s="277">
        <v>-758363.46072119928</v>
      </c>
      <c r="L445" s="277">
        <v>0</v>
      </c>
      <c r="M445" s="278">
        <v>-5070141.51968846</v>
      </c>
    </row>
    <row r="446" spans="1:13" x14ac:dyDescent="0.25">
      <c r="A446" s="615"/>
      <c r="B446" s="617"/>
      <c r="C446" s="269" t="s">
        <v>794</v>
      </c>
      <c r="D446" s="270">
        <v>128868</v>
      </c>
      <c r="E446" s="49" t="s">
        <v>795</v>
      </c>
      <c r="F446" s="50" t="s">
        <v>795</v>
      </c>
      <c r="G446" s="26"/>
      <c r="H446" s="27">
        <v>400000</v>
      </c>
      <c r="I446" s="27">
        <v>0</v>
      </c>
      <c r="J446" s="27">
        <v>3957884.8856302304</v>
      </c>
      <c r="K446" s="27">
        <v>0</v>
      </c>
      <c r="L446" s="27">
        <v>0</v>
      </c>
      <c r="M446" s="28">
        <v>4357884.8856302304</v>
      </c>
    </row>
    <row r="447" spans="1:13" x14ac:dyDescent="0.25">
      <c r="A447" s="615"/>
      <c r="B447" s="617"/>
      <c r="C447" s="281" t="s">
        <v>796</v>
      </c>
      <c r="D447" s="272"/>
      <c r="E447" s="281"/>
      <c r="F447" s="282"/>
      <c r="G447" s="283">
        <v>0</v>
      </c>
      <c r="H447" s="284">
        <v>400000</v>
      </c>
      <c r="I447" s="284">
        <v>0</v>
      </c>
      <c r="J447" s="284">
        <v>3957884.8856302304</v>
      </c>
      <c r="K447" s="284">
        <v>0</v>
      </c>
      <c r="L447" s="284">
        <v>0</v>
      </c>
      <c r="M447" s="285">
        <v>4357884.8856302304</v>
      </c>
    </row>
    <row r="448" spans="1:13" ht="30" x14ac:dyDescent="0.25">
      <c r="A448" s="615"/>
      <c r="B448" s="511"/>
      <c r="C448" s="286" t="s">
        <v>797</v>
      </c>
      <c r="D448" s="270" t="s">
        <v>797</v>
      </c>
      <c r="E448" s="49" t="s">
        <v>798</v>
      </c>
      <c r="F448" s="50" t="s">
        <v>799</v>
      </c>
      <c r="G448" s="287"/>
      <c r="H448" s="27">
        <v>-898789.73138280818</v>
      </c>
      <c r="I448" s="27">
        <v>0</v>
      </c>
      <c r="J448" s="27">
        <v>0</v>
      </c>
      <c r="K448" s="27">
        <v>0</v>
      </c>
      <c r="L448" s="27">
        <v>0</v>
      </c>
      <c r="M448" s="28">
        <v>-898789.73138280818</v>
      </c>
    </row>
    <row r="449" spans="1:13" x14ac:dyDescent="0.25">
      <c r="A449" s="615"/>
      <c r="B449" s="511"/>
      <c r="C449" s="281" t="s">
        <v>800</v>
      </c>
      <c r="D449" s="272"/>
      <c r="E449" s="281"/>
      <c r="F449" s="282"/>
      <c r="G449" s="288">
        <v>-7.2549999999999999</v>
      </c>
      <c r="H449" s="277">
        <v>-898789.73138280818</v>
      </c>
      <c r="I449" s="277">
        <v>0</v>
      </c>
      <c r="J449" s="277">
        <v>0</v>
      </c>
      <c r="K449" s="277">
        <v>0</v>
      </c>
      <c r="L449" s="277">
        <v>0</v>
      </c>
      <c r="M449" s="278">
        <v>-898789.73138280818</v>
      </c>
    </row>
    <row r="450" spans="1:13" ht="15.75" thickBot="1" x14ac:dyDescent="0.3">
      <c r="A450" s="616"/>
      <c r="B450" s="618" t="s">
        <v>801</v>
      </c>
      <c r="C450" s="619"/>
      <c r="D450" s="619"/>
      <c r="E450" s="619"/>
      <c r="F450" s="620"/>
      <c r="G450" s="289">
        <v>-7.2549999999999999</v>
      </c>
      <c r="H450" s="290">
        <v>-3300358.3383417809</v>
      </c>
      <c r="I450" s="290">
        <v>-713398.22843431216</v>
      </c>
      <c r="J450" s="290">
        <v>3161073.6620562547</v>
      </c>
      <c r="K450" s="290">
        <v>6341636.5392787997</v>
      </c>
      <c r="L450" s="290">
        <v>0</v>
      </c>
      <c r="M450" s="290">
        <v>5488953.6345589608</v>
      </c>
    </row>
    <row r="451" spans="1:13" ht="15.75" thickBot="1" x14ac:dyDescent="0.3">
      <c r="A451" s="291"/>
      <c r="B451" s="123"/>
      <c r="C451" s="2"/>
      <c r="D451" s="6"/>
      <c r="E451" s="24"/>
      <c r="F451" s="25"/>
      <c r="G451" s="292"/>
      <c r="H451" s="293"/>
      <c r="I451" s="293"/>
      <c r="J451" s="293"/>
      <c r="K451" s="293"/>
      <c r="L451" s="293"/>
      <c r="M451" s="294"/>
    </row>
    <row r="452" spans="1:13" ht="15.75" thickBot="1" x14ac:dyDescent="0.3">
      <c r="A452" s="295"/>
      <c r="B452" s="296"/>
      <c r="C452" s="297"/>
      <c r="D452" s="297"/>
      <c r="E452" s="297"/>
      <c r="F452" s="298" t="s">
        <v>802</v>
      </c>
      <c r="G452" s="299">
        <v>386.745</v>
      </c>
      <c r="H452" s="300">
        <v>70986133.244175196</v>
      </c>
      <c r="I452" s="300">
        <v>19554575.679034185</v>
      </c>
      <c r="J452" s="300">
        <v>42289804.152296901</v>
      </c>
      <c r="K452" s="300">
        <v>25310300.239187721</v>
      </c>
      <c r="L452" s="300">
        <v>6392240</v>
      </c>
      <c r="M452" s="301">
        <v>164533053.31469402</v>
      </c>
    </row>
    <row r="453" spans="1:13" ht="15.75" thickBot="1" x14ac:dyDescent="0.3">
      <c r="A453" s="302"/>
      <c r="B453" s="303"/>
      <c r="C453" s="304"/>
      <c r="D453" s="305"/>
      <c r="E453" s="306"/>
      <c r="F453" s="307"/>
      <c r="G453" s="308"/>
      <c r="H453" s="309"/>
      <c r="I453" s="309"/>
      <c r="J453" s="309"/>
      <c r="K453" s="309"/>
      <c r="L453" s="309"/>
      <c r="M453" s="310"/>
    </row>
    <row r="454" spans="1:13" x14ac:dyDescent="0.25">
      <c r="A454" s="5" t="s">
        <v>803</v>
      </c>
      <c r="B454" s="5"/>
      <c r="C454" s="2"/>
      <c r="D454" s="6"/>
      <c r="E454" s="7"/>
      <c r="F454" s="8"/>
      <c r="G454" s="9"/>
      <c r="H454" s="311"/>
      <c r="I454" s="311"/>
      <c r="J454" s="311"/>
      <c r="K454" s="311"/>
      <c r="L454" s="311"/>
      <c r="M454" s="311"/>
    </row>
    <row r="455" spans="1:13" x14ac:dyDescent="0.25">
      <c r="A455" s="5" t="s">
        <v>804</v>
      </c>
      <c r="B455" s="5"/>
      <c r="C455" s="2"/>
      <c r="D455" s="6"/>
      <c r="E455" s="7"/>
      <c r="F455" s="8"/>
    </row>
    <row r="456" spans="1:13" x14ac:dyDescent="0.25">
      <c r="A456" s="5"/>
      <c r="B456" s="5"/>
      <c r="C456" s="2"/>
      <c r="D456" s="6"/>
      <c r="E456" s="7"/>
      <c r="G456" s="312"/>
      <c r="H456" s="4"/>
      <c r="I456" s="4"/>
      <c r="J456" s="4"/>
      <c r="K456" s="4"/>
      <c r="L456" s="4"/>
      <c r="M456" s="313"/>
    </row>
    <row r="457" spans="1:13" x14ac:dyDescent="0.25">
      <c r="A457" s="5"/>
      <c r="B457" s="5"/>
      <c r="C457" s="2"/>
      <c r="D457" s="6"/>
      <c r="E457" s="7"/>
      <c r="G457" s="312"/>
      <c r="H457" s="4"/>
      <c r="I457" s="4"/>
      <c r="J457" s="4"/>
      <c r="K457" s="4"/>
      <c r="L457" s="4"/>
      <c r="M457" s="313"/>
    </row>
    <row r="458" spans="1:13" x14ac:dyDescent="0.25">
      <c r="A458" s="5"/>
      <c r="B458" s="5"/>
      <c r="C458" s="2"/>
      <c r="D458" s="314"/>
      <c r="E458" s="315"/>
      <c r="F458" s="316" t="s">
        <v>805</v>
      </c>
      <c r="G458" s="317">
        <v>357.83749999999998</v>
      </c>
      <c r="H458" s="318">
        <v>61870477.432828598</v>
      </c>
      <c r="I458" s="318">
        <v>16299450.8949209</v>
      </c>
      <c r="J458" s="318">
        <v>21507292.043092694</v>
      </c>
      <c r="K458" s="318">
        <v>16557243.445133198</v>
      </c>
      <c r="L458" s="318">
        <v>5302600</v>
      </c>
      <c r="M458" s="319">
        <v>121537063.81597538</v>
      </c>
    </row>
    <row r="459" spans="1:13" x14ac:dyDescent="0.25">
      <c r="A459" s="5"/>
      <c r="B459" s="5"/>
      <c r="C459" s="5"/>
      <c r="D459" s="320"/>
      <c r="E459" s="315"/>
      <c r="F459" s="316" t="s">
        <v>806</v>
      </c>
      <c r="G459" s="317">
        <v>7.1124999999999998</v>
      </c>
      <c r="H459" s="318">
        <v>1142363.6906520943</v>
      </c>
      <c r="I459" s="318">
        <v>1701525.8477621693</v>
      </c>
      <c r="J459" s="318">
        <v>1656640</v>
      </c>
      <c r="K459" s="318">
        <v>437504</v>
      </c>
      <c r="L459" s="318">
        <v>1009640</v>
      </c>
      <c r="M459" s="319">
        <v>5947673.5384142641</v>
      </c>
    </row>
    <row r="460" spans="1:13" x14ac:dyDescent="0.25">
      <c r="A460" s="5"/>
      <c r="B460" s="5"/>
      <c r="C460" s="5"/>
      <c r="E460" s="315"/>
      <c r="F460" s="321" t="s">
        <v>807</v>
      </c>
      <c r="G460" s="317">
        <v>0</v>
      </c>
      <c r="H460" s="318">
        <v>400000</v>
      </c>
      <c r="I460" s="318">
        <v>0</v>
      </c>
      <c r="J460" s="318">
        <v>4557884.8856302304</v>
      </c>
      <c r="K460" s="318">
        <v>0</v>
      </c>
      <c r="L460" s="318">
        <v>0</v>
      </c>
      <c r="M460" s="319">
        <v>4957884.8856302304</v>
      </c>
    </row>
    <row r="461" spans="1:13" x14ac:dyDescent="0.25">
      <c r="A461" s="5"/>
      <c r="B461" s="5"/>
      <c r="C461" s="5"/>
      <c r="D461" s="320"/>
      <c r="E461" s="315"/>
      <c r="F461" s="322" t="s">
        <v>808</v>
      </c>
      <c r="G461" s="323">
        <v>364.95</v>
      </c>
      <c r="H461" s="324">
        <v>63412841.123480693</v>
      </c>
      <c r="I461" s="324">
        <v>18000976.742683068</v>
      </c>
      <c r="J461" s="324">
        <v>27721816.928722925</v>
      </c>
      <c r="K461" s="324">
        <v>16994747.445133198</v>
      </c>
      <c r="L461" s="324">
        <v>6312240</v>
      </c>
      <c r="M461" s="324">
        <v>132442622.24001989</v>
      </c>
    </row>
    <row r="462" spans="1:13" x14ac:dyDescent="0.25">
      <c r="A462" s="5"/>
      <c r="B462" s="5"/>
      <c r="C462" s="5"/>
      <c r="D462" s="320"/>
      <c r="E462" s="315"/>
      <c r="F462" s="316" t="s">
        <v>809</v>
      </c>
      <c r="G462" s="317">
        <v>11.000000099999999</v>
      </c>
      <c r="H462" s="318">
        <v>4865442.7505784109</v>
      </c>
      <c r="I462" s="318">
        <v>1001711.0030177815</v>
      </c>
      <c r="J462" s="318">
        <v>9216561.2235739753</v>
      </c>
      <c r="K462" s="318">
        <v>1096483.4607211994</v>
      </c>
      <c r="L462" s="318">
        <v>0</v>
      </c>
      <c r="M462" s="319">
        <v>16180198.437891368</v>
      </c>
    </row>
    <row r="463" spans="1:13" x14ac:dyDescent="0.25">
      <c r="A463" s="5"/>
      <c r="B463" s="5"/>
      <c r="C463" s="5"/>
      <c r="D463" s="320"/>
      <c r="E463" s="315"/>
      <c r="F463" s="322" t="s">
        <v>810</v>
      </c>
      <c r="G463" s="323">
        <v>375.95000010000001</v>
      </c>
      <c r="H463" s="324">
        <v>68278283.874059111</v>
      </c>
      <c r="I463" s="324">
        <v>19002687.745700851</v>
      </c>
      <c r="J463" s="324">
        <v>36938378.152296901</v>
      </c>
      <c r="K463" s="324">
        <v>18091230.905854397</v>
      </c>
      <c r="L463" s="324">
        <v>6312240</v>
      </c>
      <c r="M463" s="324">
        <v>148622820.67791125</v>
      </c>
    </row>
    <row r="464" spans="1:13" x14ac:dyDescent="0.25">
      <c r="A464" s="5"/>
      <c r="B464" s="5"/>
      <c r="C464" s="5"/>
      <c r="D464" s="320"/>
      <c r="E464" s="315"/>
      <c r="F464" s="321" t="s">
        <v>811</v>
      </c>
      <c r="G464" s="317">
        <v>0</v>
      </c>
      <c r="H464" s="318">
        <v>0</v>
      </c>
      <c r="I464" s="318">
        <v>0</v>
      </c>
      <c r="J464" s="318">
        <v>0</v>
      </c>
      <c r="K464" s="318">
        <v>7099999.9999999991</v>
      </c>
      <c r="L464" s="318">
        <v>0</v>
      </c>
      <c r="M464" s="319">
        <v>7099999.9999999991</v>
      </c>
    </row>
    <row r="465" spans="1:13" x14ac:dyDescent="0.25">
      <c r="A465" s="5"/>
      <c r="B465" s="5"/>
      <c r="C465" s="5"/>
      <c r="D465" s="320"/>
      <c r="E465" s="315"/>
      <c r="F465" s="321" t="s">
        <v>812</v>
      </c>
      <c r="G465" s="317">
        <v>10.795</v>
      </c>
      <c r="H465" s="318">
        <v>2707849.3701160857</v>
      </c>
      <c r="I465" s="318">
        <v>551887.93333333335</v>
      </c>
      <c r="J465" s="318">
        <v>5351426</v>
      </c>
      <c r="K465" s="318">
        <v>119069.33333333333</v>
      </c>
      <c r="L465" s="318">
        <v>80000</v>
      </c>
      <c r="M465" s="319">
        <v>8810232.6367827523</v>
      </c>
    </row>
    <row r="466" spans="1:13" x14ac:dyDescent="0.25">
      <c r="A466" s="5"/>
      <c r="B466" s="5"/>
      <c r="C466" s="5"/>
      <c r="D466" s="320"/>
      <c r="E466" s="315"/>
      <c r="F466" s="322" t="s">
        <v>852</v>
      </c>
      <c r="G466" s="323">
        <v>386.74500010000003</v>
      </c>
      <c r="H466" s="324">
        <v>70986133.244175196</v>
      </c>
      <c r="I466" s="324">
        <v>19554575.679034185</v>
      </c>
      <c r="J466" s="324">
        <v>42289804.152296901</v>
      </c>
      <c r="K466" s="324">
        <v>25310300.239187729</v>
      </c>
      <c r="L466" s="324">
        <v>6392240</v>
      </c>
      <c r="M466" s="324">
        <v>164533053.31469402</v>
      </c>
    </row>
  </sheetData>
  <mergeCells count="72">
    <mergeCell ref="A442:A450"/>
    <mergeCell ref="B442:B447"/>
    <mergeCell ref="B450:F450"/>
    <mergeCell ref="C394:C401"/>
    <mergeCell ref="C405:C410"/>
    <mergeCell ref="C412:C415"/>
    <mergeCell ref="B418:B439"/>
    <mergeCell ref="C418:C420"/>
    <mergeCell ref="C422:C427"/>
    <mergeCell ref="C429:C432"/>
    <mergeCell ref="C434:C438"/>
    <mergeCell ref="A354:A440"/>
    <mergeCell ref="B354:B378"/>
    <mergeCell ref="C354:C358"/>
    <mergeCell ref="C362:C366"/>
    <mergeCell ref="C368:C377"/>
    <mergeCell ref="B380:B416"/>
    <mergeCell ref="C380:C392"/>
    <mergeCell ref="B440:E440"/>
    <mergeCell ref="A316:A352"/>
    <mergeCell ref="B316:B317"/>
    <mergeCell ref="B319:B324"/>
    <mergeCell ref="C321:C323"/>
    <mergeCell ref="B326:B327"/>
    <mergeCell ref="B329:B351"/>
    <mergeCell ref="C329:C333"/>
    <mergeCell ref="C335:C337"/>
    <mergeCell ref="C339:C341"/>
    <mergeCell ref="C343:C350"/>
    <mergeCell ref="A256:A314"/>
    <mergeCell ref="B256:B291"/>
    <mergeCell ref="C256:C259"/>
    <mergeCell ref="C261:C262"/>
    <mergeCell ref="C264:C265"/>
    <mergeCell ref="C269:C290"/>
    <mergeCell ref="B293:B308"/>
    <mergeCell ref="C293:C294"/>
    <mergeCell ref="C296:C305"/>
    <mergeCell ref="B310:B311"/>
    <mergeCell ref="B312:B313"/>
    <mergeCell ref="C216:C221"/>
    <mergeCell ref="C225:C229"/>
    <mergeCell ref="C231:C233"/>
    <mergeCell ref="C237:C247"/>
    <mergeCell ref="C249:C252"/>
    <mergeCell ref="A4:A124"/>
    <mergeCell ref="B4:B30"/>
    <mergeCell ref="C4:C20"/>
    <mergeCell ref="C24:C29"/>
    <mergeCell ref="B32:B55"/>
    <mergeCell ref="C32:C49"/>
    <mergeCell ref="C51:C54"/>
    <mergeCell ref="B57:B123"/>
    <mergeCell ref="C57:C98"/>
    <mergeCell ref="C100:C115"/>
    <mergeCell ref="C117:C122"/>
    <mergeCell ref="A126:A254"/>
    <mergeCell ref="B126:B170"/>
    <mergeCell ref="C126:C137"/>
    <mergeCell ref="C139:C141"/>
    <mergeCell ref="C143:C144"/>
    <mergeCell ref="C146:C155"/>
    <mergeCell ref="C157:C158"/>
    <mergeCell ref="C162:C166"/>
    <mergeCell ref="C168:C169"/>
    <mergeCell ref="B172:B198"/>
    <mergeCell ref="C172:C176"/>
    <mergeCell ref="C178:C183"/>
    <mergeCell ref="C187:C197"/>
    <mergeCell ref="B200:B253"/>
    <mergeCell ref="C204:C206"/>
    <mergeCell ref="C208:C214"/>
  </mergeCells>
  <pageMargins left="0.7" right="0.7" top="0.75" bottom="0.75" header="0.3" footer="0.3"/>
  <pageSetup scale="35" fitToHeight="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9"/>
  <sheetViews>
    <sheetView showGridLines="0" zoomScale="80" zoomScaleNormal="80" workbookViewId="0">
      <pane xSplit="3" ySplit="4" topLeftCell="D5" activePane="bottomRight" state="frozen"/>
      <selection activeCell="P20" sqref="P20"/>
      <selection pane="topRight" activeCell="P20" sqref="P20"/>
      <selection pane="bottomLeft" activeCell="P20" sqref="P20"/>
      <selection pane="bottomRight" activeCell="P20" sqref="P20"/>
    </sheetView>
  </sheetViews>
  <sheetFormatPr defaultRowHeight="15" outlineLevelCol="1" x14ac:dyDescent="0.25"/>
  <cols>
    <col min="1" max="1" width="6" hidden="1" customWidth="1" outlineLevel="1"/>
    <col min="2" max="2" width="23.28515625" customWidth="1" collapsed="1"/>
    <col min="3" max="3" width="38.85546875" customWidth="1"/>
    <col min="4" max="4" width="9.42578125" customWidth="1"/>
    <col min="5" max="5" width="62.42578125" customWidth="1"/>
    <col min="6" max="6" width="94" customWidth="1"/>
    <col min="7" max="7" width="10.42578125" customWidth="1"/>
    <col min="8" max="13" width="13.140625" customWidth="1"/>
  </cols>
  <sheetData>
    <row r="1" spans="1:13" ht="28.5" x14ac:dyDescent="0.25">
      <c r="B1" s="1" t="s">
        <v>852</v>
      </c>
      <c r="C1" s="2"/>
      <c r="D1" s="3"/>
      <c r="E1" s="320"/>
      <c r="F1" s="320"/>
      <c r="G1" s="320"/>
      <c r="H1" s="320"/>
      <c r="I1" s="320"/>
      <c r="J1" s="320"/>
      <c r="K1" s="320"/>
      <c r="L1" s="320"/>
      <c r="M1" s="4"/>
    </row>
    <row r="2" spans="1:13" ht="28.5" x14ac:dyDescent="0.25">
      <c r="A2" s="5"/>
      <c r="B2" s="500" t="s">
        <v>846</v>
      </c>
      <c r="C2" s="2"/>
      <c r="D2" s="6"/>
      <c r="E2" s="7"/>
      <c r="F2" s="8"/>
      <c r="G2" s="9"/>
      <c r="H2" s="4"/>
      <c r="I2" s="4"/>
      <c r="J2" s="4"/>
      <c r="K2" s="4"/>
      <c r="L2" s="4"/>
      <c r="M2" s="4"/>
    </row>
    <row r="3" spans="1:13" ht="15.75" thickBot="1" x14ac:dyDescent="0.3">
      <c r="A3" s="5"/>
      <c r="B3" s="5"/>
      <c r="C3" s="2"/>
      <c r="D3" s="6"/>
      <c r="E3" s="7"/>
      <c r="F3" s="8"/>
      <c r="G3" s="9"/>
      <c r="H3" s="4"/>
      <c r="I3" s="4"/>
      <c r="J3" s="4"/>
      <c r="K3" s="4"/>
      <c r="L3" s="4"/>
      <c r="M3" s="4"/>
    </row>
    <row r="4" spans="1:13" ht="38.25" thickBot="1" x14ac:dyDescent="0.3">
      <c r="A4" s="10" t="s">
        <v>0</v>
      </c>
      <c r="B4" s="11" t="s">
        <v>1</v>
      </c>
      <c r="C4" s="12" t="s">
        <v>2</v>
      </c>
      <c r="D4" s="12" t="s">
        <v>3</v>
      </c>
      <c r="E4" s="12" t="s">
        <v>4</v>
      </c>
      <c r="F4" s="12" t="s">
        <v>5</v>
      </c>
      <c r="G4" s="13" t="s">
        <v>6</v>
      </c>
      <c r="H4" s="14" t="s">
        <v>7</v>
      </c>
      <c r="I4" s="15" t="s">
        <v>8</v>
      </c>
      <c r="J4" s="15" t="s">
        <v>9</v>
      </c>
      <c r="K4" s="14" t="s">
        <v>10</v>
      </c>
      <c r="L4" s="14" t="s">
        <v>11</v>
      </c>
      <c r="M4" s="16" t="s">
        <v>12</v>
      </c>
    </row>
    <row r="5" spans="1:13" x14ac:dyDescent="0.25">
      <c r="A5" s="586" t="s">
        <v>13</v>
      </c>
      <c r="B5" s="588" t="s">
        <v>14</v>
      </c>
      <c r="C5" s="590" t="s">
        <v>15</v>
      </c>
      <c r="D5" s="17">
        <v>125385</v>
      </c>
      <c r="E5" s="18" t="s">
        <v>16</v>
      </c>
      <c r="F5" s="19" t="s">
        <v>17</v>
      </c>
      <c r="G5" s="20"/>
      <c r="H5" s="21">
        <v>0</v>
      </c>
      <c r="I5" s="22">
        <v>0</v>
      </c>
      <c r="J5" s="22">
        <v>65000</v>
      </c>
      <c r="K5" s="22">
        <v>0</v>
      </c>
      <c r="L5" s="22">
        <v>0</v>
      </c>
      <c r="M5" s="23">
        <v>65000</v>
      </c>
    </row>
    <row r="6" spans="1:13" x14ac:dyDescent="0.25">
      <c r="A6" s="587"/>
      <c r="B6" s="589"/>
      <c r="C6" s="591"/>
      <c r="D6" s="6">
        <v>125388</v>
      </c>
      <c r="E6" s="24" t="s">
        <v>18</v>
      </c>
      <c r="F6" s="25" t="s">
        <v>19</v>
      </c>
      <c r="G6" s="26"/>
      <c r="H6" s="27">
        <v>148271.46712276043</v>
      </c>
      <c r="I6" s="27">
        <v>0</v>
      </c>
      <c r="J6" s="27">
        <v>0</v>
      </c>
      <c r="K6" s="27">
        <v>136165</v>
      </c>
      <c r="L6" s="27">
        <v>0</v>
      </c>
      <c r="M6" s="28">
        <v>284436.46712276043</v>
      </c>
    </row>
    <row r="7" spans="1:13" x14ac:dyDescent="0.25">
      <c r="A7" s="587"/>
      <c r="B7" s="589"/>
      <c r="C7" s="591"/>
      <c r="D7" s="17">
        <v>125391</v>
      </c>
      <c r="E7" s="18" t="s">
        <v>20</v>
      </c>
      <c r="F7" s="19" t="s">
        <v>21</v>
      </c>
      <c r="G7" s="20"/>
      <c r="H7" s="21">
        <v>251288.43027476044</v>
      </c>
      <c r="I7" s="21">
        <v>3317.333333333333</v>
      </c>
      <c r="J7" s="21">
        <v>185000</v>
      </c>
      <c r="K7" s="21">
        <v>6000</v>
      </c>
      <c r="L7" s="21">
        <v>0</v>
      </c>
      <c r="M7" s="29">
        <v>445605.76360809378</v>
      </c>
    </row>
    <row r="8" spans="1:13" x14ac:dyDescent="0.25">
      <c r="A8" s="587"/>
      <c r="B8" s="589"/>
      <c r="C8" s="591"/>
      <c r="D8" s="6">
        <v>125394</v>
      </c>
      <c r="E8" s="24" t="s">
        <v>22</v>
      </c>
      <c r="F8" s="25" t="s">
        <v>23</v>
      </c>
      <c r="G8" s="26"/>
      <c r="H8" s="27">
        <v>218831.47245589746</v>
      </c>
      <c r="I8" s="27">
        <v>10578.666666666666</v>
      </c>
      <c r="J8" s="27">
        <v>425000</v>
      </c>
      <c r="K8" s="27">
        <v>0</v>
      </c>
      <c r="L8" s="27">
        <v>0</v>
      </c>
      <c r="M8" s="28">
        <v>654410.13912256411</v>
      </c>
    </row>
    <row r="9" spans="1:13" x14ac:dyDescent="0.25">
      <c r="A9" s="587"/>
      <c r="B9" s="589"/>
      <c r="C9" s="591"/>
      <c r="D9" s="17">
        <v>125398</v>
      </c>
      <c r="E9" s="18" t="s">
        <v>24</v>
      </c>
      <c r="F9" s="19" t="s">
        <v>25</v>
      </c>
      <c r="G9" s="20"/>
      <c r="H9" s="21">
        <v>70560</v>
      </c>
      <c r="I9" s="21">
        <v>37360</v>
      </c>
      <c r="J9" s="21">
        <v>0</v>
      </c>
      <c r="K9" s="21">
        <v>300</v>
      </c>
      <c r="L9" s="21">
        <v>0</v>
      </c>
      <c r="M9" s="29">
        <v>108220</v>
      </c>
    </row>
    <row r="10" spans="1:13" x14ac:dyDescent="0.25">
      <c r="A10" s="587"/>
      <c r="B10" s="589"/>
      <c r="C10" s="591"/>
      <c r="D10" s="6">
        <v>125401</v>
      </c>
      <c r="E10" s="24" t="s">
        <v>26</v>
      </c>
      <c r="F10" s="25" t="s">
        <v>27</v>
      </c>
      <c r="G10" s="26"/>
      <c r="H10" s="27">
        <v>169962.51237728194</v>
      </c>
      <c r="I10" s="27">
        <v>39228</v>
      </c>
      <c r="J10" s="27">
        <v>7000</v>
      </c>
      <c r="K10" s="27">
        <v>5000</v>
      </c>
      <c r="L10" s="27">
        <v>0</v>
      </c>
      <c r="M10" s="28">
        <v>221190.51237728194</v>
      </c>
    </row>
    <row r="11" spans="1:13" ht="30" x14ac:dyDescent="0.25">
      <c r="A11" s="587"/>
      <c r="B11" s="589"/>
      <c r="C11" s="591"/>
      <c r="D11" s="17">
        <v>125405</v>
      </c>
      <c r="E11" s="18" t="s">
        <v>28</v>
      </c>
      <c r="F11" s="19" t="s">
        <v>29</v>
      </c>
      <c r="G11" s="20"/>
      <c r="H11" s="21">
        <v>232552.58500798806</v>
      </c>
      <c r="I11" s="21">
        <v>31600</v>
      </c>
      <c r="J11" s="21">
        <v>0</v>
      </c>
      <c r="K11" s="21">
        <v>3000</v>
      </c>
      <c r="L11" s="21">
        <v>0</v>
      </c>
      <c r="M11" s="29">
        <v>267152.58500798803</v>
      </c>
    </row>
    <row r="12" spans="1:13" x14ac:dyDescent="0.25">
      <c r="A12" s="587"/>
      <c r="B12" s="589"/>
      <c r="C12" s="591"/>
      <c r="D12" s="6">
        <v>125408</v>
      </c>
      <c r="E12" s="24" t="s">
        <v>30</v>
      </c>
      <c r="F12" s="25" t="s">
        <v>31</v>
      </c>
      <c r="G12" s="26"/>
      <c r="H12" s="27">
        <v>207047.82734406411</v>
      </c>
      <c r="I12" s="27">
        <v>7887.9999999999982</v>
      </c>
      <c r="J12" s="27">
        <v>28000</v>
      </c>
      <c r="K12" s="27">
        <v>5200</v>
      </c>
      <c r="L12" s="27">
        <v>0</v>
      </c>
      <c r="M12" s="28">
        <v>248135.82734406411</v>
      </c>
    </row>
    <row r="13" spans="1:13" ht="30" x14ac:dyDescent="0.25">
      <c r="A13" s="587"/>
      <c r="B13" s="589"/>
      <c r="C13" s="591"/>
      <c r="D13" s="17">
        <v>125413</v>
      </c>
      <c r="E13" s="18" t="s">
        <v>32</v>
      </c>
      <c r="F13" s="19" t="s">
        <v>33</v>
      </c>
      <c r="G13" s="20"/>
      <c r="H13" s="21">
        <v>0</v>
      </c>
      <c r="I13" s="21">
        <v>0</v>
      </c>
      <c r="J13" s="21">
        <v>0</v>
      </c>
      <c r="K13" s="21">
        <v>0</v>
      </c>
      <c r="L13" s="21">
        <v>0</v>
      </c>
      <c r="M13" s="29">
        <v>0</v>
      </c>
    </row>
    <row r="14" spans="1:13" ht="30" x14ac:dyDescent="0.25">
      <c r="A14" s="587"/>
      <c r="B14" s="589"/>
      <c r="C14" s="591"/>
      <c r="D14" s="6">
        <v>125418</v>
      </c>
      <c r="E14" s="24" t="s">
        <v>34</v>
      </c>
      <c r="F14" s="25" t="s">
        <v>35</v>
      </c>
      <c r="G14" s="26"/>
      <c r="H14" s="27">
        <v>0</v>
      </c>
      <c r="I14" s="27">
        <v>0</v>
      </c>
      <c r="J14" s="27">
        <v>0</v>
      </c>
      <c r="K14" s="27">
        <v>0</v>
      </c>
      <c r="L14" s="27">
        <v>0</v>
      </c>
      <c r="M14" s="28">
        <v>0</v>
      </c>
    </row>
    <row r="15" spans="1:13" ht="30" x14ac:dyDescent="0.25">
      <c r="A15" s="587"/>
      <c r="B15" s="589"/>
      <c r="C15" s="591"/>
      <c r="D15" s="17">
        <v>125421</v>
      </c>
      <c r="E15" s="18" t="s">
        <v>36</v>
      </c>
      <c r="F15" s="19" t="s">
        <v>37</v>
      </c>
      <c r="G15" s="20"/>
      <c r="H15" s="21">
        <v>0</v>
      </c>
      <c r="I15" s="21">
        <v>0</v>
      </c>
      <c r="J15" s="21">
        <v>0</v>
      </c>
      <c r="K15" s="21">
        <v>0</v>
      </c>
      <c r="L15" s="21">
        <v>0</v>
      </c>
      <c r="M15" s="29">
        <v>0</v>
      </c>
    </row>
    <row r="16" spans="1:13" x14ac:dyDescent="0.25">
      <c r="A16" s="587"/>
      <c r="B16" s="589"/>
      <c r="C16" s="591"/>
      <c r="D16" s="6">
        <v>125424</v>
      </c>
      <c r="E16" s="24" t="s">
        <v>38</v>
      </c>
      <c r="F16" s="25" t="s">
        <v>39</v>
      </c>
      <c r="G16" s="26"/>
      <c r="H16" s="27">
        <v>437305.57095165789</v>
      </c>
      <c r="I16" s="27">
        <v>52328</v>
      </c>
      <c r="J16" s="27">
        <v>84000</v>
      </c>
      <c r="K16" s="27">
        <v>26320</v>
      </c>
      <c r="L16" s="27">
        <v>0</v>
      </c>
      <c r="M16" s="28">
        <v>599953.57095165784</v>
      </c>
    </row>
    <row r="17" spans="1:13" x14ac:dyDescent="0.25">
      <c r="A17" s="587"/>
      <c r="B17" s="589"/>
      <c r="C17" s="591"/>
      <c r="D17" s="17">
        <v>125427</v>
      </c>
      <c r="E17" s="18" t="s">
        <v>40</v>
      </c>
      <c r="F17" s="19" t="s">
        <v>41</v>
      </c>
      <c r="G17" s="20"/>
      <c r="H17" s="21">
        <v>0</v>
      </c>
      <c r="I17" s="21">
        <v>0</v>
      </c>
      <c r="J17" s="21">
        <v>0</v>
      </c>
      <c r="K17" s="21">
        <v>0</v>
      </c>
      <c r="L17" s="21">
        <v>0</v>
      </c>
      <c r="M17" s="29">
        <v>0</v>
      </c>
    </row>
    <row r="18" spans="1:13" x14ac:dyDescent="0.25">
      <c r="A18" s="587"/>
      <c r="B18" s="589"/>
      <c r="C18" s="591"/>
      <c r="D18" s="6">
        <v>125432</v>
      </c>
      <c r="E18" s="24" t="s">
        <v>42</v>
      </c>
      <c r="F18" s="25" t="s">
        <v>43</v>
      </c>
      <c r="G18" s="26"/>
      <c r="H18" s="27">
        <v>365877.85029773175</v>
      </c>
      <c r="I18" s="27">
        <v>4670</v>
      </c>
      <c r="J18" s="27">
        <v>0</v>
      </c>
      <c r="K18" s="27">
        <v>0</v>
      </c>
      <c r="L18" s="27">
        <v>0</v>
      </c>
      <c r="M18" s="28">
        <v>370547.85029773175</v>
      </c>
    </row>
    <row r="19" spans="1:13" ht="30" x14ac:dyDescent="0.25">
      <c r="A19" s="587"/>
      <c r="B19" s="589"/>
      <c r="C19" s="591"/>
      <c r="D19" s="17">
        <v>125437</v>
      </c>
      <c r="E19" s="18" t="s">
        <v>44</v>
      </c>
      <c r="F19" s="19" t="s">
        <v>45</v>
      </c>
      <c r="G19" s="20"/>
      <c r="H19" s="21">
        <v>24255</v>
      </c>
      <c r="I19" s="21">
        <v>15362.666666666668</v>
      </c>
      <c r="J19" s="21">
        <v>0</v>
      </c>
      <c r="K19" s="21">
        <v>0</v>
      </c>
      <c r="L19" s="21">
        <v>0</v>
      </c>
      <c r="M19" s="29">
        <v>39617.666666666672</v>
      </c>
    </row>
    <row r="20" spans="1:13" x14ac:dyDescent="0.25">
      <c r="A20" s="587"/>
      <c r="B20" s="589"/>
      <c r="C20" s="591"/>
      <c r="D20" s="17">
        <v>125440</v>
      </c>
      <c r="E20" s="18" t="s">
        <v>46</v>
      </c>
      <c r="F20" s="19" t="s">
        <v>47</v>
      </c>
      <c r="G20" s="20"/>
      <c r="H20" s="21">
        <v>137445</v>
      </c>
      <c r="I20" s="21">
        <v>3950</v>
      </c>
      <c r="J20" s="21">
        <v>6000</v>
      </c>
      <c r="K20" s="21">
        <v>6000</v>
      </c>
      <c r="L20" s="21">
        <v>0</v>
      </c>
      <c r="M20" s="29">
        <v>153395</v>
      </c>
    </row>
    <row r="21" spans="1:13" x14ac:dyDescent="0.25">
      <c r="A21" s="587"/>
      <c r="B21" s="589"/>
      <c r="C21" s="591"/>
      <c r="D21" s="6">
        <v>125443</v>
      </c>
      <c r="E21" s="24" t="s">
        <v>48</v>
      </c>
      <c r="F21" s="25" t="s">
        <v>49</v>
      </c>
      <c r="G21" s="26"/>
      <c r="H21" s="27">
        <v>128595.23332062036</v>
      </c>
      <c r="I21" s="27">
        <v>0</v>
      </c>
      <c r="J21" s="27">
        <v>0</v>
      </c>
      <c r="K21" s="27">
        <v>0</v>
      </c>
      <c r="L21" s="27">
        <v>0</v>
      </c>
      <c r="M21" s="28">
        <v>128595.23332062036</v>
      </c>
    </row>
    <row r="22" spans="1:13" x14ac:dyDescent="0.25">
      <c r="A22" s="587"/>
      <c r="B22" s="589"/>
      <c r="C22" s="30" t="str">
        <f>+C5&amp;" Total"</f>
        <v>1.1.1 Raising Stakeholder Awareness of ICANN Worldwide Total</v>
      </c>
      <c r="D22" s="31"/>
      <c r="E22" s="32"/>
      <c r="F22" s="33"/>
      <c r="G22" s="34">
        <v>14.6</v>
      </c>
      <c r="H22" s="35">
        <v>2391992.9491527625</v>
      </c>
      <c r="I22" s="35">
        <v>206282.66666666666</v>
      </c>
      <c r="J22" s="35">
        <v>800000</v>
      </c>
      <c r="K22" s="35">
        <v>187985</v>
      </c>
      <c r="L22" s="35">
        <v>0</v>
      </c>
      <c r="M22" s="36">
        <v>3586260.615819429</v>
      </c>
    </row>
    <row r="23" spans="1:13" ht="60" x14ac:dyDescent="0.25">
      <c r="A23" s="587"/>
      <c r="B23" s="589"/>
      <c r="C23" s="493" t="s">
        <v>50</v>
      </c>
      <c r="D23" s="6">
        <v>124659</v>
      </c>
      <c r="E23" s="24" t="s">
        <v>51</v>
      </c>
      <c r="F23" s="25" t="s">
        <v>52</v>
      </c>
      <c r="G23" s="26"/>
      <c r="H23" s="37">
        <v>926251.41616385174</v>
      </c>
      <c r="I23" s="37">
        <v>128023.66666666666</v>
      </c>
      <c r="J23" s="37">
        <v>0</v>
      </c>
      <c r="K23" s="37">
        <v>97600</v>
      </c>
      <c r="L23" s="37">
        <v>0</v>
      </c>
      <c r="M23" s="38">
        <v>1151875.0828305185</v>
      </c>
    </row>
    <row r="24" spans="1:13" x14ac:dyDescent="0.25">
      <c r="A24" s="587"/>
      <c r="B24" s="589"/>
      <c r="C24" s="30" t="str">
        <f>+C23&amp;" Total"</f>
        <v>1.1.2 Engagement Planning Total</v>
      </c>
      <c r="D24" s="31"/>
      <c r="E24" s="32"/>
      <c r="F24" s="33"/>
      <c r="G24" s="34">
        <v>4.5</v>
      </c>
      <c r="H24" s="35">
        <v>926251.41616385174</v>
      </c>
      <c r="I24" s="35">
        <v>128023.66666666666</v>
      </c>
      <c r="J24" s="35">
        <v>0</v>
      </c>
      <c r="K24" s="35">
        <v>97600</v>
      </c>
      <c r="L24" s="35">
        <v>0</v>
      </c>
      <c r="M24" s="36">
        <v>1151875.0828305185</v>
      </c>
    </row>
    <row r="25" spans="1:13" ht="30" x14ac:dyDescent="0.25">
      <c r="A25" s="587"/>
      <c r="B25" s="589"/>
      <c r="C25" s="592" t="s">
        <v>53</v>
      </c>
      <c r="D25" s="6">
        <v>124216</v>
      </c>
      <c r="E25" s="24" t="s">
        <v>54</v>
      </c>
      <c r="F25" s="25" t="s">
        <v>55</v>
      </c>
      <c r="G25" s="26"/>
      <c r="H25" s="27">
        <v>754677.04899157013</v>
      </c>
      <c r="I25" s="27">
        <v>0</v>
      </c>
      <c r="J25" s="27">
        <v>2844000</v>
      </c>
      <c r="K25" s="27">
        <v>0</v>
      </c>
      <c r="L25" s="27">
        <v>0</v>
      </c>
      <c r="M25" s="28">
        <v>3598677.0489915702</v>
      </c>
    </row>
    <row r="26" spans="1:13" ht="75" x14ac:dyDescent="0.25">
      <c r="A26" s="587"/>
      <c r="B26" s="589"/>
      <c r="C26" s="592"/>
      <c r="D26" s="17">
        <v>124260</v>
      </c>
      <c r="E26" s="18" t="s">
        <v>56</v>
      </c>
      <c r="F26" s="19" t="s">
        <v>57</v>
      </c>
      <c r="G26" s="20"/>
      <c r="H26" s="21">
        <v>0</v>
      </c>
      <c r="I26" s="21">
        <v>0</v>
      </c>
      <c r="J26" s="21">
        <v>0</v>
      </c>
      <c r="K26" s="21">
        <v>26400</v>
      </c>
      <c r="L26" s="21">
        <v>0</v>
      </c>
      <c r="M26" s="29">
        <v>26400</v>
      </c>
    </row>
    <row r="27" spans="1:13" ht="75" x14ac:dyDescent="0.25">
      <c r="A27" s="587"/>
      <c r="B27" s="589"/>
      <c r="C27" s="592"/>
      <c r="D27" s="6">
        <v>124261</v>
      </c>
      <c r="E27" s="24" t="s">
        <v>58</v>
      </c>
      <c r="F27" s="25" t="s">
        <v>59</v>
      </c>
      <c r="G27" s="26"/>
      <c r="H27" s="27">
        <v>0</v>
      </c>
      <c r="I27" s="27">
        <v>0</v>
      </c>
      <c r="J27" s="27">
        <v>0</v>
      </c>
      <c r="K27" s="27">
        <v>0</v>
      </c>
      <c r="L27" s="27">
        <v>0</v>
      </c>
      <c r="M27" s="28">
        <v>0</v>
      </c>
    </row>
    <row r="28" spans="1:13" ht="120" x14ac:dyDescent="0.25">
      <c r="A28" s="587"/>
      <c r="B28" s="589"/>
      <c r="C28" s="592"/>
      <c r="D28" s="17">
        <v>124262</v>
      </c>
      <c r="E28" s="18" t="s">
        <v>60</v>
      </c>
      <c r="F28" s="19" t="s">
        <v>61</v>
      </c>
      <c r="G28" s="20"/>
      <c r="H28" s="21">
        <v>0</v>
      </c>
      <c r="I28" s="21">
        <v>61040</v>
      </c>
      <c r="J28" s="21">
        <v>0</v>
      </c>
      <c r="K28" s="21">
        <v>0</v>
      </c>
      <c r="L28" s="21">
        <v>0</v>
      </c>
      <c r="M28" s="29">
        <v>61040</v>
      </c>
    </row>
    <row r="29" spans="1:13" ht="90" x14ac:dyDescent="0.25">
      <c r="A29" s="587"/>
      <c r="B29" s="589"/>
      <c r="C29" s="592"/>
      <c r="D29" s="6">
        <v>124263</v>
      </c>
      <c r="E29" s="24" t="s">
        <v>62</v>
      </c>
      <c r="F29" s="25" t="s">
        <v>63</v>
      </c>
      <c r="G29" s="26"/>
      <c r="H29" s="27">
        <v>0</v>
      </c>
      <c r="I29" s="27">
        <v>0</v>
      </c>
      <c r="J29" s="27">
        <v>530000</v>
      </c>
      <c r="K29" s="27">
        <v>45000</v>
      </c>
      <c r="L29" s="27">
        <v>0</v>
      </c>
      <c r="M29" s="28">
        <v>575000</v>
      </c>
    </row>
    <row r="30" spans="1:13" ht="30" x14ac:dyDescent="0.25">
      <c r="A30" s="587"/>
      <c r="B30" s="589"/>
      <c r="C30" s="592"/>
      <c r="D30" s="17">
        <v>124264</v>
      </c>
      <c r="E30" s="18" t="s">
        <v>64</v>
      </c>
      <c r="F30" s="19" t="s">
        <v>65</v>
      </c>
      <c r="G30" s="20"/>
      <c r="H30" s="21">
        <v>0</v>
      </c>
      <c r="I30" s="21">
        <v>0</v>
      </c>
      <c r="J30" s="21">
        <v>300000</v>
      </c>
      <c r="K30" s="21">
        <v>0</v>
      </c>
      <c r="L30" s="21">
        <v>0</v>
      </c>
      <c r="M30" s="29">
        <v>300000</v>
      </c>
    </row>
    <row r="31" spans="1:13" x14ac:dyDescent="0.25">
      <c r="A31" s="587"/>
      <c r="B31" s="589"/>
      <c r="C31" s="30" t="str">
        <f>+C25&amp;" Total"</f>
        <v>1.1.3 Language Services Total</v>
      </c>
      <c r="D31" s="31"/>
      <c r="E31" s="32"/>
      <c r="F31" s="33"/>
      <c r="G31" s="34">
        <v>7</v>
      </c>
      <c r="H31" s="39">
        <v>754677.04899157013</v>
      </c>
      <c r="I31" s="39">
        <v>61040</v>
      </c>
      <c r="J31" s="39">
        <v>3674000</v>
      </c>
      <c r="K31" s="39">
        <v>71400</v>
      </c>
      <c r="L31" s="39">
        <v>0</v>
      </c>
      <c r="M31" s="39">
        <v>4561117.0489915702</v>
      </c>
    </row>
    <row r="32" spans="1:13" ht="15.75" thickBot="1" x14ac:dyDescent="0.3">
      <c r="A32" s="587"/>
      <c r="B32" s="40" t="s">
        <v>66</v>
      </c>
      <c r="C32" s="41"/>
      <c r="D32" s="42"/>
      <c r="E32" s="43"/>
      <c r="F32" s="44"/>
      <c r="G32" s="45">
        <v>26.1</v>
      </c>
      <c r="H32" s="46">
        <v>4072921.4143081848</v>
      </c>
      <c r="I32" s="46">
        <v>395346.33333333331</v>
      </c>
      <c r="J32" s="46">
        <v>4474000</v>
      </c>
      <c r="K32" s="46">
        <v>356985</v>
      </c>
      <c r="L32" s="46">
        <v>0</v>
      </c>
      <c r="M32" s="47">
        <v>9299252.7476415187</v>
      </c>
    </row>
    <row r="33" spans="1:13" x14ac:dyDescent="0.25">
      <c r="A33" s="587"/>
      <c r="B33" s="588" t="s">
        <v>67</v>
      </c>
      <c r="C33" s="593" t="s">
        <v>68</v>
      </c>
      <c r="D33" s="17">
        <v>124668</v>
      </c>
      <c r="E33" s="18" t="s">
        <v>69</v>
      </c>
      <c r="F33" s="19" t="s">
        <v>70</v>
      </c>
      <c r="G33" s="20"/>
      <c r="H33" s="21">
        <v>785357.55378948885</v>
      </c>
      <c r="I33" s="21">
        <v>252850.99999999997</v>
      </c>
      <c r="J33" s="21">
        <v>28272</v>
      </c>
      <c r="K33" s="21">
        <v>198439.96000000002</v>
      </c>
      <c r="L33" s="21">
        <v>0</v>
      </c>
      <c r="M33" s="29">
        <v>1264920.5137894889</v>
      </c>
    </row>
    <row r="34" spans="1:13" x14ac:dyDescent="0.25">
      <c r="A34" s="587"/>
      <c r="B34" s="589"/>
      <c r="C34" s="592"/>
      <c r="D34" s="48">
        <v>124873</v>
      </c>
      <c r="E34" s="49" t="s">
        <v>71</v>
      </c>
      <c r="F34" s="50" t="s">
        <v>72</v>
      </c>
      <c r="G34" s="51"/>
      <c r="H34" s="52">
        <v>478252.152</v>
      </c>
      <c r="I34" s="52">
        <v>116198</v>
      </c>
      <c r="J34" s="52">
        <v>0</v>
      </c>
      <c r="K34" s="52">
        <v>80000</v>
      </c>
      <c r="L34" s="52">
        <v>0</v>
      </c>
      <c r="M34" s="53">
        <v>674450.152</v>
      </c>
    </row>
    <row r="35" spans="1:13" x14ac:dyDescent="0.25">
      <c r="A35" s="587"/>
      <c r="B35" s="589"/>
      <c r="C35" s="592"/>
      <c r="D35" s="17">
        <v>124933</v>
      </c>
      <c r="E35" s="18" t="s">
        <v>73</v>
      </c>
      <c r="F35" s="19" t="s">
        <v>74</v>
      </c>
      <c r="G35" s="20"/>
      <c r="H35" s="21">
        <v>849820.07069724728</v>
      </c>
      <c r="I35" s="21">
        <v>117251.66666666666</v>
      </c>
      <c r="J35" s="21">
        <v>46000</v>
      </c>
      <c r="K35" s="21">
        <v>0</v>
      </c>
      <c r="L35" s="21">
        <v>0</v>
      </c>
      <c r="M35" s="29">
        <v>1013071.7373639139</v>
      </c>
    </row>
    <row r="36" spans="1:13" x14ac:dyDescent="0.25">
      <c r="A36" s="587"/>
      <c r="B36" s="589"/>
      <c r="C36" s="592"/>
      <c r="D36" s="48">
        <v>124934</v>
      </c>
      <c r="E36" s="49" t="s">
        <v>75</v>
      </c>
      <c r="F36" s="50" t="s">
        <v>76</v>
      </c>
      <c r="G36" s="51"/>
      <c r="H36" s="52">
        <v>210733.87781250002</v>
      </c>
      <c r="I36" s="52">
        <v>106506.66666666667</v>
      </c>
      <c r="J36" s="52">
        <v>0</v>
      </c>
      <c r="K36" s="52">
        <v>25000</v>
      </c>
      <c r="L36" s="52">
        <v>0</v>
      </c>
      <c r="M36" s="53">
        <v>342240.54447916668</v>
      </c>
    </row>
    <row r="37" spans="1:13" x14ac:dyDescent="0.25">
      <c r="A37" s="587"/>
      <c r="B37" s="589"/>
      <c r="C37" s="592"/>
      <c r="D37" s="17">
        <v>124937</v>
      </c>
      <c r="E37" s="18" t="s">
        <v>77</v>
      </c>
      <c r="F37" s="19" t="s">
        <v>78</v>
      </c>
      <c r="G37" s="20"/>
      <c r="H37" s="21">
        <v>349457.18400000001</v>
      </c>
      <c r="I37" s="21">
        <v>58012</v>
      </c>
      <c r="J37" s="21">
        <v>40000</v>
      </c>
      <c r="K37" s="21">
        <v>140000</v>
      </c>
      <c r="L37" s="21">
        <v>0</v>
      </c>
      <c r="M37" s="29">
        <v>587469.18400000001</v>
      </c>
    </row>
    <row r="38" spans="1:13" x14ac:dyDescent="0.25">
      <c r="A38" s="587"/>
      <c r="B38" s="589"/>
      <c r="C38" s="592"/>
      <c r="D38" s="48">
        <v>124938</v>
      </c>
      <c r="E38" s="49" t="s">
        <v>79</v>
      </c>
      <c r="F38" s="50" t="s">
        <v>80</v>
      </c>
      <c r="G38" s="51"/>
      <c r="H38" s="52">
        <v>559471.93320946826</v>
      </c>
      <c r="I38" s="52">
        <v>109208.33333333333</v>
      </c>
      <c r="J38" s="52">
        <v>0</v>
      </c>
      <c r="K38" s="52">
        <v>0</v>
      </c>
      <c r="L38" s="52">
        <v>0</v>
      </c>
      <c r="M38" s="53">
        <v>668680.26654280163</v>
      </c>
    </row>
    <row r="39" spans="1:13" x14ac:dyDescent="0.25">
      <c r="A39" s="587"/>
      <c r="B39" s="589"/>
      <c r="C39" s="592"/>
      <c r="D39" s="17">
        <v>124940</v>
      </c>
      <c r="E39" s="18" t="s">
        <v>81</v>
      </c>
      <c r="F39" s="19" t="s">
        <v>82</v>
      </c>
      <c r="G39" s="20"/>
      <c r="H39" s="21">
        <v>299499.14072153997</v>
      </c>
      <c r="I39" s="21">
        <v>39303.333333333328</v>
      </c>
      <c r="J39" s="21">
        <v>6000</v>
      </c>
      <c r="K39" s="21">
        <v>18000</v>
      </c>
      <c r="L39" s="21">
        <v>0</v>
      </c>
      <c r="M39" s="29">
        <v>362802.47405487328</v>
      </c>
    </row>
    <row r="40" spans="1:13" x14ac:dyDescent="0.25">
      <c r="A40" s="587"/>
      <c r="B40" s="589"/>
      <c r="C40" s="592"/>
      <c r="D40" s="48">
        <v>124941</v>
      </c>
      <c r="E40" s="49" t="s">
        <v>83</v>
      </c>
      <c r="F40" s="50" t="s">
        <v>84</v>
      </c>
      <c r="G40" s="51"/>
      <c r="H40" s="52">
        <v>178654.08955908541</v>
      </c>
      <c r="I40" s="52">
        <v>57295</v>
      </c>
      <c r="J40" s="52">
        <v>36500</v>
      </c>
      <c r="K40" s="52">
        <v>0</v>
      </c>
      <c r="L40" s="52">
        <v>0</v>
      </c>
      <c r="M40" s="53">
        <v>272449.08955908543</v>
      </c>
    </row>
    <row r="41" spans="1:13" x14ac:dyDescent="0.25">
      <c r="A41" s="587"/>
      <c r="B41" s="589"/>
      <c r="C41" s="592"/>
      <c r="D41" s="17">
        <v>124945</v>
      </c>
      <c r="E41" s="18" t="s">
        <v>85</v>
      </c>
      <c r="F41" s="19" t="s">
        <v>86</v>
      </c>
      <c r="G41" s="20"/>
      <c r="H41" s="21">
        <v>311682.08235632256</v>
      </c>
      <c r="I41" s="21">
        <v>0</v>
      </c>
      <c r="J41" s="21">
        <v>0</v>
      </c>
      <c r="K41" s="21">
        <v>0</v>
      </c>
      <c r="L41" s="21">
        <v>0</v>
      </c>
      <c r="M41" s="29">
        <v>311682.08235632256</v>
      </c>
    </row>
    <row r="42" spans="1:13" x14ac:dyDescent="0.25">
      <c r="A42" s="587"/>
      <c r="B42" s="589"/>
      <c r="C42" s="592"/>
      <c r="D42" s="48">
        <v>124946</v>
      </c>
      <c r="E42" s="49" t="s">
        <v>87</v>
      </c>
      <c r="F42" s="50" t="s">
        <v>88</v>
      </c>
      <c r="G42" s="51"/>
      <c r="H42" s="52">
        <v>445652.82968053001</v>
      </c>
      <c r="I42" s="52">
        <v>57867.333333333328</v>
      </c>
      <c r="J42" s="52">
        <v>0</v>
      </c>
      <c r="K42" s="52">
        <v>190000</v>
      </c>
      <c r="L42" s="52">
        <v>0</v>
      </c>
      <c r="M42" s="53">
        <v>693520.16301386338</v>
      </c>
    </row>
    <row r="43" spans="1:13" x14ac:dyDescent="0.25">
      <c r="A43" s="587"/>
      <c r="B43" s="589"/>
      <c r="C43" s="592"/>
      <c r="D43" s="17">
        <v>124948</v>
      </c>
      <c r="E43" s="18" t="s">
        <v>89</v>
      </c>
      <c r="F43" s="19" t="s">
        <v>90</v>
      </c>
      <c r="G43" s="20"/>
      <c r="H43" s="21">
        <v>388879.58330621466</v>
      </c>
      <c r="I43" s="21">
        <v>0</v>
      </c>
      <c r="J43" s="21">
        <v>30000</v>
      </c>
      <c r="K43" s="21">
        <v>0</v>
      </c>
      <c r="L43" s="21">
        <v>0</v>
      </c>
      <c r="M43" s="29">
        <v>418879.58330621466</v>
      </c>
    </row>
    <row r="44" spans="1:13" x14ac:dyDescent="0.25">
      <c r="A44" s="587"/>
      <c r="B44" s="589"/>
      <c r="C44" s="592"/>
      <c r="D44" s="48">
        <v>124949</v>
      </c>
      <c r="E44" s="49" t="s">
        <v>91</v>
      </c>
      <c r="F44" s="50" t="s">
        <v>92</v>
      </c>
      <c r="G44" s="51"/>
      <c r="H44" s="52">
        <v>258960.46291403996</v>
      </c>
      <c r="I44" s="52">
        <v>110368</v>
      </c>
      <c r="J44" s="52">
        <v>55000</v>
      </c>
      <c r="K44" s="52">
        <v>10000</v>
      </c>
      <c r="L44" s="52">
        <v>0</v>
      </c>
      <c r="M44" s="53">
        <v>434328.46291403996</v>
      </c>
    </row>
    <row r="45" spans="1:13" x14ac:dyDescent="0.25">
      <c r="A45" s="587"/>
      <c r="B45" s="589"/>
      <c r="C45" s="592"/>
      <c r="D45" s="17">
        <v>124950</v>
      </c>
      <c r="E45" s="18" t="s">
        <v>93</v>
      </c>
      <c r="F45" s="19" t="s">
        <v>94</v>
      </c>
      <c r="G45" s="20"/>
      <c r="H45" s="21">
        <v>47250</v>
      </c>
      <c r="I45" s="21">
        <v>39500</v>
      </c>
      <c r="J45" s="21">
        <v>0</v>
      </c>
      <c r="K45" s="21">
        <v>0</v>
      </c>
      <c r="L45" s="21">
        <v>0</v>
      </c>
      <c r="M45" s="29">
        <v>86750</v>
      </c>
    </row>
    <row r="46" spans="1:13" x14ac:dyDescent="0.25">
      <c r="A46" s="587"/>
      <c r="B46" s="589"/>
      <c r="C46" s="592"/>
      <c r="D46" s="48">
        <v>124951</v>
      </c>
      <c r="E46" s="49" t="s">
        <v>95</v>
      </c>
      <c r="F46" s="50" t="s">
        <v>96</v>
      </c>
      <c r="G46" s="51"/>
      <c r="H46" s="52">
        <v>59551.363186361807</v>
      </c>
      <c r="I46" s="52">
        <v>18280</v>
      </c>
      <c r="J46" s="52">
        <v>20000</v>
      </c>
      <c r="K46" s="52">
        <v>0</v>
      </c>
      <c r="L46" s="52">
        <v>0</v>
      </c>
      <c r="M46" s="53">
        <v>97831.363186361807</v>
      </c>
    </row>
    <row r="47" spans="1:13" x14ac:dyDescent="0.25">
      <c r="A47" s="587"/>
      <c r="B47" s="589"/>
      <c r="C47" s="592"/>
      <c r="D47" s="17">
        <v>124952</v>
      </c>
      <c r="E47" s="18" t="s">
        <v>97</v>
      </c>
      <c r="F47" s="19" t="s">
        <v>98</v>
      </c>
      <c r="G47" s="20"/>
      <c r="H47" s="21">
        <v>226607.89199999993</v>
      </c>
      <c r="I47" s="21">
        <v>0</v>
      </c>
      <c r="J47" s="21">
        <v>20000</v>
      </c>
      <c r="K47" s="21">
        <v>110000</v>
      </c>
      <c r="L47" s="21">
        <v>0</v>
      </c>
      <c r="M47" s="29">
        <v>356607.89199999993</v>
      </c>
    </row>
    <row r="48" spans="1:13" x14ac:dyDescent="0.25">
      <c r="A48" s="587"/>
      <c r="B48" s="589"/>
      <c r="C48" s="592"/>
      <c r="D48" s="48">
        <v>124954</v>
      </c>
      <c r="E48" s="49" t="s">
        <v>99</v>
      </c>
      <c r="F48" s="50" t="s">
        <v>100</v>
      </c>
      <c r="G48" s="51"/>
      <c r="H48" s="52">
        <v>54494.625937499994</v>
      </c>
      <c r="I48" s="52">
        <v>0</v>
      </c>
      <c r="J48" s="52">
        <v>0</v>
      </c>
      <c r="K48" s="52">
        <v>0</v>
      </c>
      <c r="L48" s="52">
        <v>0</v>
      </c>
      <c r="M48" s="53">
        <v>54494.625937499994</v>
      </c>
    </row>
    <row r="49" spans="1:13" x14ac:dyDescent="0.25">
      <c r="A49" s="587"/>
      <c r="B49" s="589"/>
      <c r="C49" s="592"/>
      <c r="D49" s="17">
        <v>125242</v>
      </c>
      <c r="E49" s="18" t="s">
        <v>101</v>
      </c>
      <c r="F49" s="19" t="s">
        <v>102</v>
      </c>
      <c r="G49" s="20"/>
      <c r="H49" s="21">
        <v>56805.84</v>
      </c>
      <c r="I49" s="21">
        <v>21000</v>
      </c>
      <c r="J49" s="21">
        <v>85000</v>
      </c>
      <c r="K49" s="21">
        <v>0</v>
      </c>
      <c r="L49" s="21">
        <v>0</v>
      </c>
      <c r="M49" s="29">
        <v>162805.84</v>
      </c>
    </row>
    <row r="50" spans="1:13" ht="30" x14ac:dyDescent="0.25">
      <c r="A50" s="587"/>
      <c r="B50" s="589"/>
      <c r="C50" s="592"/>
      <c r="D50" s="48">
        <v>128307</v>
      </c>
      <c r="E50" s="49" t="s">
        <v>103</v>
      </c>
      <c r="F50" s="50" t="s">
        <v>104</v>
      </c>
      <c r="G50" s="51"/>
      <c r="H50" s="52">
        <v>0</v>
      </c>
      <c r="I50" s="52">
        <v>152148</v>
      </c>
      <c r="J50" s="52">
        <v>400000</v>
      </c>
      <c r="K50" s="52">
        <v>0</v>
      </c>
      <c r="L50" s="52">
        <v>0</v>
      </c>
      <c r="M50" s="53">
        <v>552148</v>
      </c>
    </row>
    <row r="51" spans="1:13" x14ac:dyDescent="0.25">
      <c r="A51" s="587"/>
      <c r="B51" s="589"/>
      <c r="C51" s="30" t="str">
        <f>+C33&amp;" Total"</f>
        <v>1.2.1 Engage Stakeholders Regionally Total</v>
      </c>
      <c r="D51" s="31"/>
      <c r="E51" s="32"/>
      <c r="F51" s="33"/>
      <c r="G51" s="34">
        <v>30.5</v>
      </c>
      <c r="H51" s="39">
        <v>5561130.6811702987</v>
      </c>
      <c r="I51" s="39">
        <v>1255789.3333333335</v>
      </c>
      <c r="J51" s="39">
        <v>766772</v>
      </c>
      <c r="K51" s="39">
        <v>771439.96</v>
      </c>
      <c r="L51" s="39">
        <v>0</v>
      </c>
      <c r="M51" s="54">
        <v>8355131.9745036326</v>
      </c>
    </row>
    <row r="52" spans="1:13" x14ac:dyDescent="0.25">
      <c r="A52" s="587"/>
      <c r="B52" s="589"/>
      <c r="C52" s="592" t="s">
        <v>105</v>
      </c>
      <c r="D52" s="6">
        <v>111814</v>
      </c>
      <c r="E52" s="24" t="s">
        <v>106</v>
      </c>
      <c r="F52" s="25" t="s">
        <v>107</v>
      </c>
      <c r="G52" s="26"/>
      <c r="H52" s="27">
        <v>172642.31305164381</v>
      </c>
      <c r="I52" s="27">
        <v>0</v>
      </c>
      <c r="J52" s="27">
        <v>0</v>
      </c>
      <c r="K52" s="27">
        <v>0</v>
      </c>
      <c r="L52" s="27">
        <v>0</v>
      </c>
      <c r="M52" s="28">
        <v>172642.31305164381</v>
      </c>
    </row>
    <row r="53" spans="1:13" x14ac:dyDescent="0.25">
      <c r="A53" s="587"/>
      <c r="B53" s="589"/>
      <c r="C53" s="592"/>
      <c r="D53" s="17">
        <v>124306</v>
      </c>
      <c r="E53" s="18" t="s">
        <v>108</v>
      </c>
      <c r="F53" s="18" t="s">
        <v>109</v>
      </c>
      <c r="G53" s="20"/>
      <c r="H53" s="21">
        <v>417375</v>
      </c>
      <c r="I53" s="21">
        <v>108467</v>
      </c>
      <c r="J53" s="21">
        <v>33000</v>
      </c>
      <c r="K53" s="21">
        <v>65800</v>
      </c>
      <c r="L53" s="21">
        <v>0</v>
      </c>
      <c r="M53" s="29">
        <v>624642</v>
      </c>
    </row>
    <row r="54" spans="1:13" ht="30" x14ac:dyDescent="0.25">
      <c r="A54" s="587"/>
      <c r="B54" s="589"/>
      <c r="C54" s="592"/>
      <c r="D54" s="6">
        <v>124307</v>
      </c>
      <c r="E54" s="24" t="s">
        <v>110</v>
      </c>
      <c r="F54" s="24" t="s">
        <v>111</v>
      </c>
      <c r="G54" s="26"/>
      <c r="H54" s="27">
        <v>420061.49345471006</v>
      </c>
      <c r="I54" s="27">
        <v>0</v>
      </c>
      <c r="J54" s="27">
        <v>63300</v>
      </c>
      <c r="K54" s="27">
        <v>0</v>
      </c>
      <c r="L54" s="27">
        <v>0</v>
      </c>
      <c r="M54" s="28">
        <v>483361.49345471006</v>
      </c>
    </row>
    <row r="55" spans="1:13" ht="30" x14ac:dyDescent="0.25">
      <c r="A55" s="587"/>
      <c r="B55" s="589"/>
      <c r="C55" s="592"/>
      <c r="D55" s="17">
        <v>124308</v>
      </c>
      <c r="E55" s="18" t="s">
        <v>112</v>
      </c>
      <c r="F55" s="18" t="s">
        <v>113</v>
      </c>
      <c r="G55" s="20"/>
      <c r="H55" s="21">
        <v>271127.63837499998</v>
      </c>
      <c r="I55" s="21">
        <v>0</v>
      </c>
      <c r="J55" s="21">
        <v>127000</v>
      </c>
      <c r="K55" s="21">
        <v>0</v>
      </c>
      <c r="L55" s="21">
        <v>0</v>
      </c>
      <c r="M55" s="29">
        <v>398127.63837499998</v>
      </c>
    </row>
    <row r="56" spans="1:13" x14ac:dyDescent="0.25">
      <c r="A56" s="587"/>
      <c r="B56" s="589"/>
      <c r="C56" s="30" t="str">
        <f>+C52&amp;" Total"</f>
        <v>1.2.2 Broadcast and Engage with Global Stakeholders Total</v>
      </c>
      <c r="D56" s="31"/>
      <c r="E56" s="32"/>
      <c r="F56" s="33"/>
      <c r="G56" s="34">
        <v>5.75</v>
      </c>
      <c r="H56" s="39">
        <v>1281206.444881354</v>
      </c>
      <c r="I56" s="39">
        <v>108467</v>
      </c>
      <c r="J56" s="39">
        <v>223300</v>
      </c>
      <c r="K56" s="39">
        <v>65800</v>
      </c>
      <c r="L56" s="39">
        <v>0</v>
      </c>
      <c r="M56" s="54">
        <v>1678773.444881354</v>
      </c>
    </row>
    <row r="57" spans="1:13" ht="15.75" thickBot="1" x14ac:dyDescent="0.3">
      <c r="A57" s="587"/>
      <c r="B57" s="40" t="str">
        <f>+B33&amp;" Total"</f>
        <v>1.2 Bring ICANN to the world by creating a balanced and proactive approach to regional engagement with stakeholders Total</v>
      </c>
      <c r="C57" s="41"/>
      <c r="D57" s="42"/>
      <c r="E57" s="43"/>
      <c r="F57" s="44"/>
      <c r="G57" s="45">
        <v>36.25</v>
      </c>
      <c r="H57" s="46">
        <v>6842337.1260516532</v>
      </c>
      <c r="I57" s="46">
        <v>1364256.3333333335</v>
      </c>
      <c r="J57" s="46">
        <v>990072</v>
      </c>
      <c r="K57" s="46">
        <v>837239.96</v>
      </c>
      <c r="L57" s="46">
        <v>0</v>
      </c>
      <c r="M57" s="47">
        <v>10033905.419384986</v>
      </c>
    </row>
    <row r="58" spans="1:13" ht="30" x14ac:dyDescent="0.25">
      <c r="A58" s="587"/>
      <c r="B58" s="588" t="s">
        <v>114</v>
      </c>
      <c r="C58" s="593" t="s">
        <v>115</v>
      </c>
      <c r="D58" s="6">
        <v>10957</v>
      </c>
      <c r="E58" s="24" t="s">
        <v>116</v>
      </c>
      <c r="F58" s="25" t="s">
        <v>117</v>
      </c>
      <c r="G58" s="55"/>
      <c r="H58" s="56">
        <v>0</v>
      </c>
      <c r="I58" s="56">
        <v>0</v>
      </c>
      <c r="J58" s="56">
        <v>0</v>
      </c>
      <c r="K58" s="56">
        <v>0</v>
      </c>
      <c r="L58" s="56">
        <v>0</v>
      </c>
      <c r="M58" s="57">
        <v>0</v>
      </c>
    </row>
    <row r="59" spans="1:13" ht="120" x14ac:dyDescent="0.25">
      <c r="A59" s="587"/>
      <c r="B59" s="589"/>
      <c r="C59" s="592"/>
      <c r="D59" s="17">
        <v>10966</v>
      </c>
      <c r="E59" s="18" t="s">
        <v>118</v>
      </c>
      <c r="F59" s="19" t="s">
        <v>119</v>
      </c>
      <c r="G59" s="20"/>
      <c r="H59" s="21">
        <v>0</v>
      </c>
      <c r="I59" s="21">
        <v>0</v>
      </c>
      <c r="J59" s="21">
        <v>0</v>
      </c>
      <c r="K59" s="21">
        <v>0</v>
      </c>
      <c r="L59" s="21">
        <v>0</v>
      </c>
      <c r="M59" s="29">
        <v>0</v>
      </c>
    </row>
    <row r="60" spans="1:13" x14ac:dyDescent="0.25">
      <c r="A60" s="587"/>
      <c r="B60" s="589"/>
      <c r="C60" s="592"/>
      <c r="D60" s="6">
        <v>19908</v>
      </c>
      <c r="E60" s="24" t="s">
        <v>120</v>
      </c>
      <c r="F60" s="25" t="s">
        <v>121</v>
      </c>
      <c r="G60" s="26"/>
      <c r="H60" s="27">
        <v>0</v>
      </c>
      <c r="I60" s="27">
        <v>0</v>
      </c>
      <c r="J60" s="27">
        <v>0</v>
      </c>
      <c r="K60" s="27">
        <v>0</v>
      </c>
      <c r="L60" s="27">
        <v>0</v>
      </c>
      <c r="M60" s="28">
        <v>0</v>
      </c>
    </row>
    <row r="61" spans="1:13" ht="105" x14ac:dyDescent="0.25">
      <c r="A61" s="587"/>
      <c r="B61" s="589"/>
      <c r="C61" s="592"/>
      <c r="D61" s="17">
        <v>19955</v>
      </c>
      <c r="E61" s="18" t="s">
        <v>122</v>
      </c>
      <c r="F61" s="19" t="s">
        <v>123</v>
      </c>
      <c r="G61" s="20"/>
      <c r="H61" s="21">
        <v>0</v>
      </c>
      <c r="I61" s="21">
        <v>0</v>
      </c>
      <c r="J61" s="21">
        <v>0</v>
      </c>
      <c r="K61" s="21">
        <v>0</v>
      </c>
      <c r="L61" s="21">
        <v>0</v>
      </c>
      <c r="M61" s="29">
        <v>0</v>
      </c>
    </row>
    <row r="62" spans="1:13" ht="75" x14ac:dyDescent="0.25">
      <c r="A62" s="587"/>
      <c r="B62" s="589"/>
      <c r="C62" s="592"/>
      <c r="D62" s="6">
        <v>19957</v>
      </c>
      <c r="E62" s="24" t="s">
        <v>124</v>
      </c>
      <c r="F62" s="25" t="s">
        <v>125</v>
      </c>
      <c r="G62" s="26"/>
      <c r="H62" s="27">
        <v>0</v>
      </c>
      <c r="I62" s="27">
        <v>0</v>
      </c>
      <c r="J62" s="27">
        <v>0</v>
      </c>
      <c r="K62" s="27">
        <v>0</v>
      </c>
      <c r="L62" s="27">
        <v>0</v>
      </c>
      <c r="M62" s="28">
        <v>0</v>
      </c>
    </row>
    <row r="63" spans="1:13" ht="210" x14ac:dyDescent="0.25">
      <c r="A63" s="587"/>
      <c r="B63" s="589"/>
      <c r="C63" s="592"/>
      <c r="D63" s="17">
        <v>19958</v>
      </c>
      <c r="E63" s="18" t="s">
        <v>126</v>
      </c>
      <c r="F63" s="19" t="s">
        <v>127</v>
      </c>
      <c r="G63" s="20"/>
      <c r="H63" s="21">
        <v>0</v>
      </c>
      <c r="I63" s="21">
        <v>0</v>
      </c>
      <c r="J63" s="21">
        <v>0</v>
      </c>
      <c r="K63" s="21">
        <v>0</v>
      </c>
      <c r="L63" s="21">
        <v>0</v>
      </c>
      <c r="M63" s="29">
        <v>0</v>
      </c>
    </row>
    <row r="64" spans="1:13" ht="225" x14ac:dyDescent="0.25">
      <c r="A64" s="587"/>
      <c r="B64" s="589"/>
      <c r="C64" s="592"/>
      <c r="D64" s="6">
        <v>19961</v>
      </c>
      <c r="E64" s="24" t="s">
        <v>128</v>
      </c>
      <c r="F64" s="25" t="s">
        <v>129</v>
      </c>
      <c r="G64" s="26"/>
      <c r="H64" s="27">
        <v>0</v>
      </c>
      <c r="I64" s="27">
        <v>0</v>
      </c>
      <c r="J64" s="27">
        <v>0</v>
      </c>
      <c r="K64" s="27">
        <v>0</v>
      </c>
      <c r="L64" s="27">
        <v>0</v>
      </c>
      <c r="M64" s="28">
        <v>0</v>
      </c>
    </row>
    <row r="65" spans="1:13" ht="150" x14ac:dyDescent="0.25">
      <c r="A65" s="587"/>
      <c r="B65" s="589"/>
      <c r="C65" s="592"/>
      <c r="D65" s="17">
        <v>20184</v>
      </c>
      <c r="E65" s="18" t="s">
        <v>130</v>
      </c>
      <c r="F65" s="19" t="s">
        <v>131</v>
      </c>
      <c r="G65" s="20"/>
      <c r="H65" s="21">
        <v>0</v>
      </c>
      <c r="I65" s="21">
        <v>0</v>
      </c>
      <c r="J65" s="21">
        <v>0</v>
      </c>
      <c r="K65" s="21">
        <v>0</v>
      </c>
      <c r="L65" s="21">
        <v>0</v>
      </c>
      <c r="M65" s="29">
        <v>0</v>
      </c>
    </row>
    <row r="66" spans="1:13" ht="75" x14ac:dyDescent="0.25">
      <c r="A66" s="587"/>
      <c r="B66" s="589"/>
      <c r="C66" s="592"/>
      <c r="D66" s="6">
        <v>25916</v>
      </c>
      <c r="E66" s="24" t="s">
        <v>132</v>
      </c>
      <c r="F66" s="25" t="s">
        <v>133</v>
      </c>
      <c r="G66" s="26"/>
      <c r="H66" s="27">
        <v>0</v>
      </c>
      <c r="I66" s="27">
        <v>0</v>
      </c>
      <c r="J66" s="27">
        <v>0</v>
      </c>
      <c r="K66" s="27">
        <v>0</v>
      </c>
      <c r="L66" s="27">
        <v>0</v>
      </c>
      <c r="M66" s="28">
        <v>0</v>
      </c>
    </row>
    <row r="67" spans="1:13" ht="90" x14ac:dyDescent="0.25">
      <c r="A67" s="587"/>
      <c r="B67" s="589"/>
      <c r="C67" s="592"/>
      <c r="D67" s="17">
        <v>27652</v>
      </c>
      <c r="E67" s="18" t="s">
        <v>134</v>
      </c>
      <c r="F67" s="19" t="s">
        <v>135</v>
      </c>
      <c r="G67" s="20"/>
      <c r="H67" s="21">
        <v>0</v>
      </c>
      <c r="I67" s="21">
        <v>0</v>
      </c>
      <c r="J67" s="21">
        <v>0</v>
      </c>
      <c r="K67" s="21">
        <v>0</v>
      </c>
      <c r="L67" s="21">
        <v>0</v>
      </c>
      <c r="M67" s="29">
        <v>0</v>
      </c>
    </row>
    <row r="68" spans="1:13" ht="30" x14ac:dyDescent="0.25">
      <c r="A68" s="587"/>
      <c r="B68" s="589"/>
      <c r="C68" s="592"/>
      <c r="D68" s="6">
        <v>30250</v>
      </c>
      <c r="E68" s="24" t="s">
        <v>136</v>
      </c>
      <c r="F68" s="25" t="s">
        <v>137</v>
      </c>
      <c r="G68" s="26"/>
      <c r="H68" s="27">
        <v>0</v>
      </c>
      <c r="I68" s="27">
        <v>0</v>
      </c>
      <c r="J68" s="27">
        <v>0</v>
      </c>
      <c r="K68" s="27">
        <v>0</v>
      </c>
      <c r="L68" s="27">
        <v>0</v>
      </c>
      <c r="M68" s="28">
        <v>0</v>
      </c>
    </row>
    <row r="69" spans="1:13" ht="90" x14ac:dyDescent="0.25">
      <c r="A69" s="587"/>
      <c r="B69" s="589"/>
      <c r="C69" s="592"/>
      <c r="D69" s="17">
        <v>31423</v>
      </c>
      <c r="E69" s="18" t="s">
        <v>138</v>
      </c>
      <c r="F69" s="19" t="s">
        <v>139</v>
      </c>
      <c r="G69" s="20"/>
      <c r="H69" s="21">
        <v>0</v>
      </c>
      <c r="I69" s="21">
        <v>0</v>
      </c>
      <c r="J69" s="21">
        <v>0</v>
      </c>
      <c r="K69" s="21">
        <v>0</v>
      </c>
      <c r="L69" s="21">
        <v>0</v>
      </c>
      <c r="M69" s="29">
        <v>0</v>
      </c>
    </row>
    <row r="70" spans="1:13" x14ac:dyDescent="0.25">
      <c r="A70" s="587"/>
      <c r="B70" s="589"/>
      <c r="C70" s="592"/>
      <c r="D70" s="6">
        <v>31438</v>
      </c>
      <c r="E70" s="24" t="s">
        <v>140</v>
      </c>
      <c r="F70" s="25" t="s">
        <v>141</v>
      </c>
      <c r="G70" s="26"/>
      <c r="H70" s="27">
        <v>0</v>
      </c>
      <c r="I70" s="27">
        <v>0</v>
      </c>
      <c r="J70" s="27">
        <v>36000</v>
      </c>
      <c r="K70" s="27">
        <v>0</v>
      </c>
      <c r="L70" s="27">
        <v>0</v>
      </c>
      <c r="M70" s="28">
        <v>36000</v>
      </c>
    </row>
    <row r="71" spans="1:13" ht="75" x14ac:dyDescent="0.25">
      <c r="A71" s="587"/>
      <c r="B71" s="589"/>
      <c r="C71" s="592"/>
      <c r="D71" s="17">
        <v>31559</v>
      </c>
      <c r="E71" s="18" t="s">
        <v>142</v>
      </c>
      <c r="F71" s="19" t="s">
        <v>143</v>
      </c>
      <c r="G71" s="20"/>
      <c r="H71" s="21">
        <v>0</v>
      </c>
      <c r="I71" s="21">
        <v>0</v>
      </c>
      <c r="J71" s="21">
        <v>0</v>
      </c>
      <c r="K71" s="21">
        <v>0</v>
      </c>
      <c r="L71" s="21">
        <v>0</v>
      </c>
      <c r="M71" s="29">
        <v>0</v>
      </c>
    </row>
    <row r="72" spans="1:13" x14ac:dyDescent="0.25">
      <c r="A72" s="587"/>
      <c r="B72" s="589"/>
      <c r="C72" s="592"/>
      <c r="D72" s="6">
        <v>31573</v>
      </c>
      <c r="E72" s="24" t="s">
        <v>144</v>
      </c>
      <c r="F72" s="25" t="s">
        <v>145</v>
      </c>
      <c r="G72" s="26"/>
      <c r="H72" s="27">
        <v>0</v>
      </c>
      <c r="I72" s="27">
        <v>0</v>
      </c>
      <c r="J72" s="27">
        <v>0</v>
      </c>
      <c r="K72" s="27">
        <v>0</v>
      </c>
      <c r="L72" s="27">
        <v>0</v>
      </c>
      <c r="M72" s="28">
        <v>0</v>
      </c>
    </row>
    <row r="73" spans="1:13" ht="45" x14ac:dyDescent="0.25">
      <c r="A73" s="587"/>
      <c r="B73" s="589"/>
      <c r="C73" s="592"/>
      <c r="D73" s="17">
        <v>124340</v>
      </c>
      <c r="E73" s="18" t="s">
        <v>146</v>
      </c>
      <c r="F73" s="19" t="s">
        <v>147</v>
      </c>
      <c r="G73" s="20"/>
      <c r="H73" s="21">
        <v>0</v>
      </c>
      <c r="I73" s="21">
        <v>0</v>
      </c>
      <c r="J73" s="21">
        <v>0</v>
      </c>
      <c r="K73" s="21">
        <v>0</v>
      </c>
      <c r="L73" s="21">
        <v>0</v>
      </c>
      <c r="M73" s="29">
        <v>0</v>
      </c>
    </row>
    <row r="74" spans="1:13" ht="45" x14ac:dyDescent="0.25">
      <c r="A74" s="587"/>
      <c r="B74" s="589"/>
      <c r="C74" s="592"/>
      <c r="D74" s="6">
        <v>124342</v>
      </c>
      <c r="E74" s="24" t="s">
        <v>148</v>
      </c>
      <c r="F74" s="25" t="s">
        <v>149</v>
      </c>
      <c r="G74" s="26"/>
      <c r="H74" s="27">
        <v>289845.01129915699</v>
      </c>
      <c r="I74" s="27">
        <v>15969.666666666668</v>
      </c>
      <c r="J74" s="27">
        <v>0</v>
      </c>
      <c r="K74" s="27">
        <v>0</v>
      </c>
      <c r="L74" s="27">
        <v>0</v>
      </c>
      <c r="M74" s="28">
        <v>305814.67796582368</v>
      </c>
    </row>
    <row r="75" spans="1:13" ht="30" x14ac:dyDescent="0.25">
      <c r="A75" s="587"/>
      <c r="B75" s="589"/>
      <c r="C75" s="592"/>
      <c r="D75" s="17">
        <v>124402</v>
      </c>
      <c r="E75" s="18" t="s">
        <v>150</v>
      </c>
      <c r="F75" s="19" t="s">
        <v>151</v>
      </c>
      <c r="G75" s="20"/>
      <c r="H75" s="21">
        <v>1122569.1032800514</v>
      </c>
      <c r="I75" s="21">
        <v>2792.333333333333</v>
      </c>
      <c r="J75" s="21">
        <v>85204</v>
      </c>
      <c r="K75" s="21">
        <v>0</v>
      </c>
      <c r="L75" s="21">
        <v>0</v>
      </c>
      <c r="M75" s="29">
        <v>1210565.4366133846</v>
      </c>
    </row>
    <row r="76" spans="1:13" x14ac:dyDescent="0.25">
      <c r="A76" s="587"/>
      <c r="B76" s="589"/>
      <c r="C76" s="592"/>
      <c r="D76" s="6">
        <v>124426</v>
      </c>
      <c r="E76" s="24" t="s">
        <v>152</v>
      </c>
      <c r="F76" s="25" t="s">
        <v>153</v>
      </c>
      <c r="G76" s="26"/>
      <c r="H76" s="27">
        <v>603227.73648109799</v>
      </c>
      <c r="I76" s="27">
        <v>1492</v>
      </c>
      <c r="J76" s="27">
        <v>0</v>
      </c>
      <c r="K76" s="27">
        <v>0</v>
      </c>
      <c r="L76" s="27">
        <v>0</v>
      </c>
      <c r="M76" s="28">
        <v>604719.73648109799</v>
      </c>
    </row>
    <row r="77" spans="1:13" ht="60" x14ac:dyDescent="0.25">
      <c r="A77" s="587"/>
      <c r="B77" s="589"/>
      <c r="C77" s="592"/>
      <c r="D77" s="17">
        <v>124483</v>
      </c>
      <c r="E77" s="18" t="s">
        <v>154</v>
      </c>
      <c r="F77" s="19" t="s">
        <v>155</v>
      </c>
      <c r="G77" s="20"/>
      <c r="H77" s="21">
        <v>960195.70279865758</v>
      </c>
      <c r="I77" s="21">
        <v>123996.33333333333</v>
      </c>
      <c r="J77" s="21">
        <v>0</v>
      </c>
      <c r="K77" s="21">
        <v>0</v>
      </c>
      <c r="L77" s="21">
        <v>0</v>
      </c>
      <c r="M77" s="29">
        <v>1084192.0361319908</v>
      </c>
    </row>
    <row r="78" spans="1:13" ht="45" x14ac:dyDescent="0.25">
      <c r="A78" s="587"/>
      <c r="B78" s="589"/>
      <c r="C78" s="592"/>
      <c r="D78" s="6">
        <v>124511</v>
      </c>
      <c r="E78" s="24" t="s">
        <v>156</v>
      </c>
      <c r="F78" s="25" t="s">
        <v>157</v>
      </c>
      <c r="G78" s="26"/>
      <c r="H78" s="27">
        <v>0</v>
      </c>
      <c r="I78" s="27">
        <v>0</v>
      </c>
      <c r="J78" s="27">
        <v>0</v>
      </c>
      <c r="K78" s="27">
        <v>0</v>
      </c>
      <c r="L78" s="27">
        <v>0</v>
      </c>
      <c r="M78" s="28">
        <v>0</v>
      </c>
    </row>
    <row r="79" spans="1:13" ht="45" x14ac:dyDescent="0.25">
      <c r="A79" s="587"/>
      <c r="B79" s="589"/>
      <c r="C79" s="592"/>
      <c r="D79" s="17">
        <v>124535</v>
      </c>
      <c r="E79" s="18" t="s">
        <v>158</v>
      </c>
      <c r="F79" s="19" t="s">
        <v>159</v>
      </c>
      <c r="G79" s="20"/>
      <c r="H79" s="21">
        <v>0</v>
      </c>
      <c r="I79" s="21">
        <v>0</v>
      </c>
      <c r="J79" s="21">
        <v>0</v>
      </c>
      <c r="K79" s="21">
        <v>0</v>
      </c>
      <c r="L79" s="21">
        <v>0</v>
      </c>
      <c r="M79" s="29">
        <v>0</v>
      </c>
    </row>
    <row r="80" spans="1:13" x14ac:dyDescent="0.25">
      <c r="A80" s="587"/>
      <c r="B80" s="589"/>
      <c r="C80" s="592"/>
      <c r="D80" s="6">
        <v>124617</v>
      </c>
      <c r="E80" s="24" t="s">
        <v>160</v>
      </c>
      <c r="F80" s="25" t="s">
        <v>161</v>
      </c>
      <c r="G80" s="26"/>
      <c r="H80" s="27">
        <v>0</v>
      </c>
      <c r="I80" s="27">
        <v>0</v>
      </c>
      <c r="J80" s="27">
        <v>0</v>
      </c>
      <c r="K80" s="27">
        <v>0</v>
      </c>
      <c r="L80" s="27">
        <v>0</v>
      </c>
      <c r="M80" s="28">
        <v>0</v>
      </c>
    </row>
    <row r="81" spans="1:13" x14ac:dyDescent="0.25">
      <c r="A81" s="587"/>
      <c r="B81" s="589"/>
      <c r="C81" s="592"/>
      <c r="D81" s="17">
        <v>124638</v>
      </c>
      <c r="E81" s="18" t="s">
        <v>162</v>
      </c>
      <c r="F81" s="19" t="s">
        <v>163</v>
      </c>
      <c r="G81" s="20"/>
      <c r="H81" s="21">
        <v>38450.170931672488</v>
      </c>
      <c r="I81" s="21">
        <v>3450</v>
      </c>
      <c r="J81" s="21">
        <v>0</v>
      </c>
      <c r="K81" s="21">
        <v>0</v>
      </c>
      <c r="L81" s="21">
        <v>0</v>
      </c>
      <c r="M81" s="29">
        <v>41900.170931672488</v>
      </c>
    </row>
    <row r="82" spans="1:13" ht="30" x14ac:dyDescent="0.25">
      <c r="A82" s="587"/>
      <c r="B82" s="589"/>
      <c r="C82" s="592"/>
      <c r="D82" s="6">
        <v>124662</v>
      </c>
      <c r="E82" s="24" t="s">
        <v>164</v>
      </c>
      <c r="F82" s="25" t="s">
        <v>165</v>
      </c>
      <c r="G82" s="26"/>
      <c r="H82" s="27">
        <v>0</v>
      </c>
      <c r="I82" s="27">
        <v>0</v>
      </c>
      <c r="J82" s="27">
        <v>0</v>
      </c>
      <c r="K82" s="27">
        <v>0</v>
      </c>
      <c r="L82" s="27">
        <v>0</v>
      </c>
      <c r="M82" s="28">
        <v>0</v>
      </c>
    </row>
    <row r="83" spans="1:13" x14ac:dyDescent="0.25">
      <c r="A83" s="587"/>
      <c r="B83" s="589"/>
      <c r="C83" s="592"/>
      <c r="D83" s="17">
        <v>124667</v>
      </c>
      <c r="E83" s="18" t="s">
        <v>166</v>
      </c>
      <c r="F83" s="19" t="s">
        <v>167</v>
      </c>
      <c r="G83" s="20"/>
      <c r="H83" s="21">
        <v>0</v>
      </c>
      <c r="I83" s="21">
        <v>0</v>
      </c>
      <c r="J83" s="21">
        <v>0</v>
      </c>
      <c r="K83" s="21">
        <v>0</v>
      </c>
      <c r="L83" s="21">
        <v>0</v>
      </c>
      <c r="M83" s="29">
        <v>0</v>
      </c>
    </row>
    <row r="84" spans="1:13" ht="30" x14ac:dyDescent="0.25">
      <c r="A84" s="587"/>
      <c r="B84" s="589"/>
      <c r="C84" s="592"/>
      <c r="D84" s="6">
        <v>124685</v>
      </c>
      <c r="E84" s="24" t="s">
        <v>168</v>
      </c>
      <c r="F84" s="25" t="s">
        <v>169</v>
      </c>
      <c r="G84" s="26"/>
      <c r="H84" s="27">
        <v>0</v>
      </c>
      <c r="I84" s="27">
        <v>0</v>
      </c>
      <c r="J84" s="27">
        <v>0</v>
      </c>
      <c r="K84" s="27">
        <v>0</v>
      </c>
      <c r="L84" s="27">
        <v>0</v>
      </c>
      <c r="M84" s="28">
        <v>0</v>
      </c>
    </row>
    <row r="85" spans="1:13" x14ac:dyDescent="0.25">
      <c r="A85" s="587"/>
      <c r="B85" s="589"/>
      <c r="C85" s="592"/>
      <c r="D85" s="17">
        <v>124688</v>
      </c>
      <c r="E85" s="18" t="s">
        <v>170</v>
      </c>
      <c r="F85" s="19" t="s">
        <v>171</v>
      </c>
      <c r="G85" s="20"/>
      <c r="H85" s="21">
        <v>0</v>
      </c>
      <c r="I85" s="21">
        <v>10844</v>
      </c>
      <c r="J85" s="21">
        <v>0</v>
      </c>
      <c r="K85" s="21">
        <v>0</v>
      </c>
      <c r="L85" s="21">
        <v>0</v>
      </c>
      <c r="M85" s="29">
        <v>10844</v>
      </c>
    </row>
    <row r="86" spans="1:13" ht="45" x14ac:dyDescent="0.25">
      <c r="A86" s="587"/>
      <c r="B86" s="589"/>
      <c r="C86" s="592"/>
      <c r="D86" s="6">
        <v>124859</v>
      </c>
      <c r="E86" s="24" t="s">
        <v>146</v>
      </c>
      <c r="F86" s="25" t="s">
        <v>172</v>
      </c>
      <c r="G86" s="26"/>
      <c r="H86" s="27">
        <v>1083393.5032820201</v>
      </c>
      <c r="I86" s="27">
        <v>146322</v>
      </c>
      <c r="J86" s="27">
        <v>604276</v>
      </c>
      <c r="K86" s="27">
        <v>88321.66</v>
      </c>
      <c r="L86" s="27">
        <v>0</v>
      </c>
      <c r="M86" s="28">
        <v>1922313.16328202</v>
      </c>
    </row>
    <row r="87" spans="1:13" x14ac:dyDescent="0.25">
      <c r="A87" s="587"/>
      <c r="B87" s="589"/>
      <c r="C87" s="592"/>
      <c r="D87" s="17">
        <v>124914</v>
      </c>
      <c r="E87" s="18" t="s">
        <v>173</v>
      </c>
      <c r="F87" s="19" t="s">
        <v>174</v>
      </c>
      <c r="G87" s="20"/>
      <c r="H87" s="21">
        <v>0</v>
      </c>
      <c r="I87" s="21">
        <v>0</v>
      </c>
      <c r="J87" s="21">
        <v>0</v>
      </c>
      <c r="K87" s="21">
        <v>0</v>
      </c>
      <c r="L87" s="21">
        <v>0</v>
      </c>
      <c r="M87" s="29">
        <v>0</v>
      </c>
    </row>
    <row r="88" spans="1:13" ht="30" x14ac:dyDescent="0.25">
      <c r="A88" s="587"/>
      <c r="B88" s="589"/>
      <c r="C88" s="592"/>
      <c r="D88" s="6">
        <v>124923</v>
      </c>
      <c r="E88" s="24" t="s">
        <v>175</v>
      </c>
      <c r="F88" s="25" t="s">
        <v>176</v>
      </c>
      <c r="G88" s="26"/>
      <c r="H88" s="27">
        <v>0</v>
      </c>
      <c r="I88" s="27">
        <v>0</v>
      </c>
      <c r="J88" s="27">
        <v>0</v>
      </c>
      <c r="K88" s="27">
        <v>0</v>
      </c>
      <c r="L88" s="27">
        <v>0</v>
      </c>
      <c r="M88" s="28">
        <v>0</v>
      </c>
    </row>
    <row r="89" spans="1:13" x14ac:dyDescent="0.25">
      <c r="A89" s="587"/>
      <c r="B89" s="589"/>
      <c r="C89" s="592"/>
      <c r="D89" s="17">
        <v>124924</v>
      </c>
      <c r="E89" s="18" t="s">
        <v>177</v>
      </c>
      <c r="F89" s="19" t="s">
        <v>178</v>
      </c>
      <c r="G89" s="20"/>
      <c r="H89" s="21">
        <v>0</v>
      </c>
      <c r="I89" s="21">
        <v>0</v>
      </c>
      <c r="J89" s="21">
        <v>0</v>
      </c>
      <c r="K89" s="21">
        <v>0</v>
      </c>
      <c r="L89" s="21">
        <v>0</v>
      </c>
      <c r="M89" s="29">
        <v>0</v>
      </c>
    </row>
    <row r="90" spans="1:13" x14ac:dyDescent="0.25">
      <c r="A90" s="587"/>
      <c r="B90" s="589"/>
      <c r="C90" s="592"/>
      <c r="D90" s="6">
        <v>124925</v>
      </c>
      <c r="E90" s="24" t="s">
        <v>179</v>
      </c>
      <c r="F90" s="25" t="s">
        <v>178</v>
      </c>
      <c r="G90" s="26"/>
      <c r="H90" s="27">
        <v>0</v>
      </c>
      <c r="I90" s="27">
        <v>0</v>
      </c>
      <c r="J90" s="27">
        <v>0</v>
      </c>
      <c r="K90" s="27">
        <v>0</v>
      </c>
      <c r="L90" s="27">
        <v>0</v>
      </c>
      <c r="M90" s="28">
        <v>0</v>
      </c>
    </row>
    <row r="91" spans="1:13" x14ac:dyDescent="0.25">
      <c r="A91" s="587"/>
      <c r="B91" s="589"/>
      <c r="C91" s="592"/>
      <c r="D91" s="17">
        <v>124926</v>
      </c>
      <c r="E91" s="18" t="s">
        <v>180</v>
      </c>
      <c r="F91" s="19" t="s">
        <v>178</v>
      </c>
      <c r="G91" s="20"/>
      <c r="H91" s="21">
        <v>0</v>
      </c>
      <c r="I91" s="21">
        <v>0</v>
      </c>
      <c r="J91" s="21">
        <v>0</v>
      </c>
      <c r="K91" s="21">
        <v>0</v>
      </c>
      <c r="L91" s="21">
        <v>0</v>
      </c>
      <c r="M91" s="29">
        <v>0</v>
      </c>
    </row>
    <row r="92" spans="1:13" x14ac:dyDescent="0.25">
      <c r="A92" s="587"/>
      <c r="B92" s="589"/>
      <c r="C92" s="592"/>
      <c r="D92" s="6">
        <v>124927</v>
      </c>
      <c r="E92" s="24" t="s">
        <v>181</v>
      </c>
      <c r="F92" s="25" t="s">
        <v>178</v>
      </c>
      <c r="G92" s="26"/>
      <c r="H92" s="27">
        <v>0</v>
      </c>
      <c r="I92" s="27">
        <v>0</v>
      </c>
      <c r="J92" s="27">
        <v>0</v>
      </c>
      <c r="K92" s="27">
        <v>0</v>
      </c>
      <c r="L92" s="27">
        <v>0</v>
      </c>
      <c r="M92" s="28">
        <v>0</v>
      </c>
    </row>
    <row r="93" spans="1:13" ht="30" x14ac:dyDescent="0.25">
      <c r="A93" s="587"/>
      <c r="B93" s="589"/>
      <c r="C93" s="592"/>
      <c r="D93" s="17">
        <v>124928</v>
      </c>
      <c r="E93" s="18" t="s">
        <v>182</v>
      </c>
      <c r="F93" s="19" t="s">
        <v>183</v>
      </c>
      <c r="G93" s="20"/>
      <c r="H93" s="21">
        <v>0</v>
      </c>
      <c r="I93" s="21">
        <v>0</v>
      </c>
      <c r="J93" s="21">
        <v>0</v>
      </c>
      <c r="K93" s="21">
        <v>0</v>
      </c>
      <c r="L93" s="21">
        <v>0</v>
      </c>
      <c r="M93" s="29">
        <v>0</v>
      </c>
    </row>
    <row r="94" spans="1:13" x14ac:dyDescent="0.25">
      <c r="A94" s="587"/>
      <c r="B94" s="589"/>
      <c r="C94" s="592"/>
      <c r="D94" s="6">
        <v>125133</v>
      </c>
      <c r="E94" s="24" t="s">
        <v>184</v>
      </c>
      <c r="F94" s="25" t="s">
        <v>185</v>
      </c>
      <c r="G94" s="26"/>
      <c r="H94" s="27">
        <v>357966.16900600918</v>
      </c>
      <c r="I94" s="27">
        <v>4845.3333333333339</v>
      </c>
      <c r="J94" s="27">
        <v>101000</v>
      </c>
      <c r="K94" s="27">
        <v>0</v>
      </c>
      <c r="L94" s="27">
        <v>0</v>
      </c>
      <c r="M94" s="28">
        <v>463811.50233934249</v>
      </c>
    </row>
    <row r="95" spans="1:13" x14ac:dyDescent="0.25">
      <c r="A95" s="587"/>
      <c r="B95" s="589"/>
      <c r="C95" s="592"/>
      <c r="D95" s="17">
        <v>125134</v>
      </c>
      <c r="E95" s="18" t="s">
        <v>186</v>
      </c>
      <c r="F95" s="19" t="s">
        <v>121</v>
      </c>
      <c r="G95" s="20"/>
      <c r="H95" s="21">
        <v>0</v>
      </c>
      <c r="I95" s="21">
        <v>0</v>
      </c>
      <c r="J95" s="21">
        <v>0</v>
      </c>
      <c r="K95" s="21">
        <v>0</v>
      </c>
      <c r="L95" s="21">
        <v>0</v>
      </c>
      <c r="M95" s="29">
        <v>0</v>
      </c>
    </row>
    <row r="96" spans="1:13" ht="45" x14ac:dyDescent="0.25">
      <c r="A96" s="587"/>
      <c r="B96" s="589"/>
      <c r="C96" s="592"/>
      <c r="D96" s="6">
        <v>125357</v>
      </c>
      <c r="E96" s="24" t="s">
        <v>187</v>
      </c>
      <c r="F96" s="25" t="s">
        <v>188</v>
      </c>
      <c r="G96" s="26"/>
      <c r="H96" s="27">
        <v>0</v>
      </c>
      <c r="I96" s="27">
        <v>0</v>
      </c>
      <c r="J96" s="27">
        <v>0</v>
      </c>
      <c r="K96" s="27">
        <v>0</v>
      </c>
      <c r="L96" s="27">
        <v>0</v>
      </c>
      <c r="M96" s="28">
        <v>0</v>
      </c>
    </row>
    <row r="97" spans="1:13" ht="60" x14ac:dyDescent="0.25">
      <c r="A97" s="587"/>
      <c r="B97" s="589"/>
      <c r="C97" s="592"/>
      <c r="D97" s="17">
        <v>125361</v>
      </c>
      <c r="E97" s="18" t="s">
        <v>189</v>
      </c>
      <c r="F97" s="19" t="s">
        <v>190</v>
      </c>
      <c r="G97" s="20"/>
      <c r="H97" s="21">
        <v>0</v>
      </c>
      <c r="I97" s="21">
        <v>0</v>
      </c>
      <c r="J97" s="21">
        <v>0</v>
      </c>
      <c r="K97" s="21">
        <v>0</v>
      </c>
      <c r="L97" s="21">
        <v>0</v>
      </c>
      <c r="M97" s="29">
        <v>0</v>
      </c>
    </row>
    <row r="98" spans="1:13" x14ac:dyDescent="0.25">
      <c r="A98" s="587"/>
      <c r="B98" s="589"/>
      <c r="C98" s="592"/>
      <c r="D98" s="6">
        <v>126070</v>
      </c>
      <c r="E98" s="24" t="s">
        <v>191</v>
      </c>
      <c r="F98" s="25" t="s">
        <v>192</v>
      </c>
      <c r="G98" s="26"/>
      <c r="H98" s="27">
        <v>0</v>
      </c>
      <c r="I98" s="27">
        <v>0</v>
      </c>
      <c r="J98" s="27">
        <v>0</v>
      </c>
      <c r="K98" s="27">
        <v>0</v>
      </c>
      <c r="L98" s="27">
        <v>0</v>
      </c>
      <c r="M98" s="28">
        <v>0</v>
      </c>
    </row>
    <row r="99" spans="1:13" x14ac:dyDescent="0.25">
      <c r="A99" s="587"/>
      <c r="B99" s="589"/>
      <c r="C99" s="592"/>
      <c r="D99" s="17">
        <v>128869</v>
      </c>
      <c r="E99" s="18" t="s">
        <v>193</v>
      </c>
      <c r="F99" s="19" t="s">
        <v>193</v>
      </c>
      <c r="G99" s="20"/>
      <c r="H99" s="21">
        <v>0</v>
      </c>
      <c r="I99" s="21">
        <v>600000</v>
      </c>
      <c r="J99" s="21">
        <v>0</v>
      </c>
      <c r="K99" s="21">
        <v>0</v>
      </c>
      <c r="L99" s="21">
        <v>0</v>
      </c>
      <c r="M99" s="29">
        <v>600000</v>
      </c>
    </row>
    <row r="100" spans="1:13" x14ac:dyDescent="0.25">
      <c r="A100" s="587"/>
      <c r="B100" s="589"/>
      <c r="C100" s="30" t="str">
        <f>+C58&amp;" Total"</f>
        <v>1.3.1 Support Policy Development, Policy Related and Advisory Activities Total</v>
      </c>
      <c r="D100" s="31"/>
      <c r="E100" s="32"/>
      <c r="F100" s="33"/>
      <c r="G100" s="34">
        <v>25.950000000000003</v>
      </c>
      <c r="H100" s="35">
        <v>4455647.3970786659</v>
      </c>
      <c r="I100" s="35">
        <v>909711.66666666663</v>
      </c>
      <c r="J100" s="35">
        <v>826480</v>
      </c>
      <c r="K100" s="35">
        <v>88321.66</v>
      </c>
      <c r="L100" s="35">
        <v>0</v>
      </c>
      <c r="M100" s="36">
        <v>6280160.7237453321</v>
      </c>
    </row>
    <row r="101" spans="1:13" ht="60" x14ac:dyDescent="0.25">
      <c r="A101" s="587"/>
      <c r="B101" s="589"/>
      <c r="C101" s="592" t="s">
        <v>194</v>
      </c>
      <c r="D101" s="6">
        <v>20187</v>
      </c>
      <c r="E101" s="24" t="s">
        <v>195</v>
      </c>
      <c r="F101" s="25" t="s">
        <v>196</v>
      </c>
      <c r="G101" s="26"/>
      <c r="H101" s="27">
        <v>0</v>
      </c>
      <c r="I101" s="27">
        <v>0</v>
      </c>
      <c r="J101" s="27">
        <v>0</v>
      </c>
      <c r="K101" s="27">
        <v>0</v>
      </c>
      <c r="L101" s="27">
        <v>0</v>
      </c>
      <c r="M101" s="28">
        <v>0</v>
      </c>
    </row>
    <row r="102" spans="1:13" x14ac:dyDescent="0.25">
      <c r="A102" s="587"/>
      <c r="B102" s="589"/>
      <c r="C102" s="592"/>
      <c r="D102" s="17">
        <v>124181</v>
      </c>
      <c r="E102" s="18" t="s">
        <v>197</v>
      </c>
      <c r="F102" s="19" t="s">
        <v>198</v>
      </c>
      <c r="G102" s="20"/>
      <c r="H102" s="21">
        <v>71082.578556805005</v>
      </c>
      <c r="I102" s="21">
        <v>1067387.3603397582</v>
      </c>
      <c r="J102" s="21">
        <v>0</v>
      </c>
      <c r="K102" s="21">
        <v>0</v>
      </c>
      <c r="L102" s="21">
        <v>0</v>
      </c>
      <c r="M102" s="29">
        <v>1138469.9388965631</v>
      </c>
    </row>
    <row r="103" spans="1:13" x14ac:dyDescent="0.25">
      <c r="A103" s="587"/>
      <c r="B103" s="589"/>
      <c r="C103" s="592"/>
      <c r="D103" s="6">
        <v>124182</v>
      </c>
      <c r="E103" s="24" t="s">
        <v>199</v>
      </c>
      <c r="F103" s="25" t="s">
        <v>200</v>
      </c>
      <c r="G103" s="26"/>
      <c r="H103" s="27">
        <v>71082.578556805005</v>
      </c>
      <c r="I103" s="27">
        <v>881991.11401502776</v>
      </c>
      <c r="J103" s="27">
        <v>0</v>
      </c>
      <c r="K103" s="27">
        <v>0</v>
      </c>
      <c r="L103" s="27">
        <v>0</v>
      </c>
      <c r="M103" s="28">
        <v>953073.6925718328</v>
      </c>
    </row>
    <row r="104" spans="1:13" x14ac:dyDescent="0.25">
      <c r="A104" s="587"/>
      <c r="B104" s="589"/>
      <c r="C104" s="592"/>
      <c r="D104" s="17">
        <v>124183</v>
      </c>
      <c r="E104" s="18" t="s">
        <v>201</v>
      </c>
      <c r="F104" s="19" t="s">
        <v>202</v>
      </c>
      <c r="G104" s="20"/>
      <c r="H104" s="21">
        <v>71082.578556805005</v>
      </c>
      <c r="I104" s="21">
        <v>970637.53675269522</v>
      </c>
      <c r="J104" s="21">
        <v>0</v>
      </c>
      <c r="K104" s="21">
        <v>0</v>
      </c>
      <c r="L104" s="21">
        <v>0</v>
      </c>
      <c r="M104" s="29">
        <v>1041720.1153095003</v>
      </c>
    </row>
    <row r="105" spans="1:13" ht="30" x14ac:dyDescent="0.25">
      <c r="A105" s="587"/>
      <c r="B105" s="589"/>
      <c r="C105" s="592"/>
      <c r="D105" s="6">
        <v>124594</v>
      </c>
      <c r="E105" s="24" t="s">
        <v>203</v>
      </c>
      <c r="F105" s="25" t="s">
        <v>204</v>
      </c>
      <c r="G105" s="26"/>
      <c r="H105" s="27">
        <v>0</v>
      </c>
      <c r="I105" s="27">
        <v>45000</v>
      </c>
      <c r="J105" s="27">
        <v>0</v>
      </c>
      <c r="K105" s="27">
        <v>0</v>
      </c>
      <c r="L105" s="27">
        <v>0</v>
      </c>
      <c r="M105" s="28">
        <v>45000</v>
      </c>
    </row>
    <row r="106" spans="1:13" ht="30" x14ac:dyDescent="0.25">
      <c r="A106" s="587"/>
      <c r="B106" s="589"/>
      <c r="C106" s="592"/>
      <c r="D106" s="17">
        <v>124600</v>
      </c>
      <c r="E106" s="18" t="s">
        <v>205</v>
      </c>
      <c r="F106" s="19" t="s">
        <v>206</v>
      </c>
      <c r="G106" s="20"/>
      <c r="H106" s="21">
        <v>0</v>
      </c>
      <c r="I106" s="21">
        <v>15000</v>
      </c>
      <c r="J106" s="21">
        <v>0</v>
      </c>
      <c r="K106" s="21">
        <v>0</v>
      </c>
      <c r="L106" s="21">
        <v>0</v>
      </c>
      <c r="M106" s="29">
        <v>15000</v>
      </c>
    </row>
    <row r="107" spans="1:13" ht="45" x14ac:dyDescent="0.25">
      <c r="A107" s="587"/>
      <c r="B107" s="589"/>
      <c r="C107" s="592"/>
      <c r="D107" s="6">
        <v>124610</v>
      </c>
      <c r="E107" s="24" t="s">
        <v>207</v>
      </c>
      <c r="F107" s="25" t="s">
        <v>208</v>
      </c>
      <c r="G107" s="26"/>
      <c r="H107" s="27">
        <v>0</v>
      </c>
      <c r="I107" s="27">
        <v>0</v>
      </c>
      <c r="J107" s="27">
        <v>0</v>
      </c>
      <c r="K107" s="27">
        <v>0</v>
      </c>
      <c r="L107" s="27">
        <v>0</v>
      </c>
      <c r="M107" s="28">
        <v>0</v>
      </c>
    </row>
    <row r="108" spans="1:13" x14ac:dyDescent="0.25">
      <c r="A108" s="587"/>
      <c r="B108" s="589"/>
      <c r="C108" s="592"/>
      <c r="D108" s="17">
        <v>124780</v>
      </c>
      <c r="E108" s="18" t="s">
        <v>209</v>
      </c>
      <c r="F108" s="19" t="s">
        <v>210</v>
      </c>
      <c r="G108" s="20"/>
      <c r="H108" s="21">
        <v>0</v>
      </c>
      <c r="I108" s="21">
        <v>109465.66666666666</v>
      </c>
      <c r="J108" s="21">
        <v>0</v>
      </c>
      <c r="K108" s="21">
        <v>0</v>
      </c>
      <c r="L108" s="21">
        <v>0</v>
      </c>
      <c r="M108" s="29">
        <v>109465.66666666666</v>
      </c>
    </row>
    <row r="109" spans="1:13" x14ac:dyDescent="0.25">
      <c r="A109" s="587"/>
      <c r="B109" s="589"/>
      <c r="C109" s="592"/>
      <c r="D109" s="6">
        <v>124782</v>
      </c>
      <c r="E109" s="24" t="s">
        <v>211</v>
      </c>
      <c r="F109" s="25" t="s">
        <v>212</v>
      </c>
      <c r="G109" s="26"/>
      <c r="H109" s="27">
        <v>75186.842722836693</v>
      </c>
      <c r="I109" s="27">
        <v>0</v>
      </c>
      <c r="J109" s="27">
        <v>0</v>
      </c>
      <c r="K109" s="27">
        <v>0</v>
      </c>
      <c r="L109" s="27">
        <v>0</v>
      </c>
      <c r="M109" s="28">
        <v>75186.842722836693</v>
      </c>
    </row>
    <row r="110" spans="1:13" x14ac:dyDescent="0.25">
      <c r="A110" s="587"/>
      <c r="B110" s="589"/>
      <c r="C110" s="592"/>
      <c r="D110" s="17">
        <v>124862</v>
      </c>
      <c r="E110" s="18" t="s">
        <v>213</v>
      </c>
      <c r="F110" s="19" t="s">
        <v>214</v>
      </c>
      <c r="G110" s="20"/>
      <c r="H110" s="21">
        <v>518507.89106215799</v>
      </c>
      <c r="I110" s="21">
        <v>0</v>
      </c>
      <c r="J110" s="21">
        <v>0</v>
      </c>
      <c r="K110" s="21">
        <v>0</v>
      </c>
      <c r="L110" s="21">
        <v>0</v>
      </c>
      <c r="M110" s="29">
        <v>518507.89106215799</v>
      </c>
    </row>
    <row r="111" spans="1:13" x14ac:dyDescent="0.25">
      <c r="A111" s="587"/>
      <c r="B111" s="589"/>
      <c r="C111" s="592"/>
      <c r="D111" s="6">
        <v>124863</v>
      </c>
      <c r="E111" s="24" t="s">
        <v>215</v>
      </c>
      <c r="F111" s="25" t="s">
        <v>216</v>
      </c>
      <c r="G111" s="26"/>
      <c r="H111" s="27">
        <v>0</v>
      </c>
      <c r="I111" s="27">
        <v>0</v>
      </c>
      <c r="J111" s="27">
        <v>0</v>
      </c>
      <c r="K111" s="27">
        <v>0</v>
      </c>
      <c r="L111" s="27">
        <v>0</v>
      </c>
      <c r="M111" s="28">
        <v>0</v>
      </c>
    </row>
    <row r="112" spans="1:13" ht="45" x14ac:dyDescent="0.25">
      <c r="A112" s="587"/>
      <c r="B112" s="589"/>
      <c r="C112" s="592"/>
      <c r="D112" s="17">
        <v>124864</v>
      </c>
      <c r="E112" s="18" t="s">
        <v>217</v>
      </c>
      <c r="F112" s="19" t="s">
        <v>218</v>
      </c>
      <c r="G112" s="20"/>
      <c r="H112" s="21">
        <v>0</v>
      </c>
      <c r="I112" s="21">
        <v>0</v>
      </c>
      <c r="J112" s="21">
        <v>0</v>
      </c>
      <c r="K112" s="21">
        <v>0</v>
      </c>
      <c r="L112" s="21">
        <v>0</v>
      </c>
      <c r="M112" s="29">
        <v>0</v>
      </c>
    </row>
    <row r="113" spans="1:13" ht="60" x14ac:dyDescent="0.25">
      <c r="A113" s="587"/>
      <c r="B113" s="589"/>
      <c r="C113" s="592"/>
      <c r="D113" s="6">
        <v>124865</v>
      </c>
      <c r="E113" s="24" t="s">
        <v>219</v>
      </c>
      <c r="F113" s="25" t="s">
        <v>220</v>
      </c>
      <c r="G113" s="26"/>
      <c r="H113" s="27">
        <v>81005.350942435209</v>
      </c>
      <c r="I113" s="27">
        <v>0</v>
      </c>
      <c r="J113" s="27">
        <v>0</v>
      </c>
      <c r="K113" s="27">
        <v>0</v>
      </c>
      <c r="L113" s="27">
        <v>0</v>
      </c>
      <c r="M113" s="28">
        <v>81005.350942435209</v>
      </c>
    </row>
    <row r="114" spans="1:13" ht="60" x14ac:dyDescent="0.25">
      <c r="A114" s="587"/>
      <c r="B114" s="589"/>
      <c r="C114" s="592"/>
      <c r="D114" s="17">
        <v>124866</v>
      </c>
      <c r="E114" s="18" t="s">
        <v>221</v>
      </c>
      <c r="F114" s="19" t="s">
        <v>222</v>
      </c>
      <c r="G114" s="20"/>
      <c r="H114" s="21">
        <v>0</v>
      </c>
      <c r="I114" s="21">
        <v>0</v>
      </c>
      <c r="J114" s="21">
        <v>0</v>
      </c>
      <c r="K114" s="21">
        <v>0</v>
      </c>
      <c r="L114" s="21">
        <v>0</v>
      </c>
      <c r="M114" s="29">
        <v>0</v>
      </c>
    </row>
    <row r="115" spans="1:13" ht="105" x14ac:dyDescent="0.25">
      <c r="A115" s="587"/>
      <c r="B115" s="589"/>
      <c r="C115" s="592"/>
      <c r="D115" s="17">
        <v>124868</v>
      </c>
      <c r="E115" s="18" t="s">
        <v>223</v>
      </c>
      <c r="F115" s="19" t="s">
        <v>224</v>
      </c>
      <c r="G115" s="20"/>
      <c r="H115" s="21">
        <v>0</v>
      </c>
      <c r="I115" s="21">
        <v>0</v>
      </c>
      <c r="J115" s="21">
        <v>120000</v>
      </c>
      <c r="K115" s="21">
        <v>0</v>
      </c>
      <c r="L115" s="21">
        <v>0</v>
      </c>
      <c r="M115" s="29">
        <v>120000</v>
      </c>
    </row>
    <row r="116" spans="1:13" ht="270" x14ac:dyDescent="0.25">
      <c r="A116" s="587"/>
      <c r="B116" s="589"/>
      <c r="C116" s="592"/>
      <c r="D116" s="17">
        <v>124869</v>
      </c>
      <c r="E116" s="18" t="s">
        <v>225</v>
      </c>
      <c r="F116" s="19" t="s">
        <v>226</v>
      </c>
      <c r="G116" s="20"/>
      <c r="H116" s="21">
        <v>0</v>
      </c>
      <c r="I116" s="21">
        <v>0</v>
      </c>
      <c r="J116" s="21">
        <v>0</v>
      </c>
      <c r="K116" s="21">
        <v>0</v>
      </c>
      <c r="L116" s="21">
        <v>0</v>
      </c>
      <c r="M116" s="29">
        <v>0</v>
      </c>
    </row>
    <row r="117" spans="1:13" x14ac:dyDescent="0.25">
      <c r="A117" s="587"/>
      <c r="B117" s="589"/>
      <c r="C117" s="30" t="str">
        <f>+C101&amp;" Total"</f>
        <v>1.3.2 Reinforce Stakeholder Effectiveness, Collaboration and Communication Capabilities Total</v>
      </c>
      <c r="D117" s="31"/>
      <c r="E117" s="32"/>
      <c r="F117" s="33"/>
      <c r="G117" s="34">
        <v>6.0000000000000009</v>
      </c>
      <c r="H117" s="35">
        <v>887947.82039784489</v>
      </c>
      <c r="I117" s="35">
        <v>3089481.6777741476</v>
      </c>
      <c r="J117" s="35">
        <v>120000</v>
      </c>
      <c r="K117" s="35">
        <v>0</v>
      </c>
      <c r="L117" s="35">
        <v>0</v>
      </c>
      <c r="M117" s="36">
        <v>4097429.4981719931</v>
      </c>
    </row>
    <row r="118" spans="1:13" ht="30" x14ac:dyDescent="0.25">
      <c r="A118" s="587"/>
      <c r="B118" s="589"/>
      <c r="C118" s="592" t="s">
        <v>227</v>
      </c>
      <c r="D118" s="48">
        <v>12889</v>
      </c>
      <c r="E118" s="49" t="s">
        <v>228</v>
      </c>
      <c r="F118" s="50" t="s">
        <v>229</v>
      </c>
      <c r="G118" s="51"/>
      <c r="H118" s="52">
        <v>42784.582487933083</v>
      </c>
      <c r="I118" s="52">
        <v>0</v>
      </c>
      <c r="J118" s="52">
        <v>0</v>
      </c>
      <c r="K118" s="52">
        <v>0</v>
      </c>
      <c r="L118" s="52">
        <v>0</v>
      </c>
      <c r="M118" s="53">
        <v>42784.582487933083</v>
      </c>
    </row>
    <row r="119" spans="1:13" ht="45" x14ac:dyDescent="0.25">
      <c r="A119" s="587"/>
      <c r="B119" s="589"/>
      <c r="C119" s="592"/>
      <c r="D119" s="17">
        <v>26459</v>
      </c>
      <c r="E119" s="18" t="s">
        <v>230</v>
      </c>
      <c r="F119" s="19" t="s">
        <v>231</v>
      </c>
      <c r="G119" s="20"/>
      <c r="H119" s="21">
        <v>15435</v>
      </c>
      <c r="I119" s="21">
        <v>0</v>
      </c>
      <c r="J119" s="21">
        <v>0</v>
      </c>
      <c r="K119" s="21">
        <v>0</v>
      </c>
      <c r="L119" s="21">
        <v>0</v>
      </c>
      <c r="M119" s="29">
        <v>15435</v>
      </c>
    </row>
    <row r="120" spans="1:13" ht="45" x14ac:dyDescent="0.25">
      <c r="A120" s="587"/>
      <c r="B120" s="589"/>
      <c r="C120" s="592"/>
      <c r="D120" s="48">
        <v>31459</v>
      </c>
      <c r="E120" s="49" t="s">
        <v>232</v>
      </c>
      <c r="F120" s="50" t="s">
        <v>233</v>
      </c>
      <c r="G120" s="51"/>
      <c r="H120" s="52">
        <v>24479.057149999993</v>
      </c>
      <c r="I120" s="52">
        <v>0</v>
      </c>
      <c r="J120" s="52">
        <v>0</v>
      </c>
      <c r="K120" s="52">
        <v>3000</v>
      </c>
      <c r="L120" s="52">
        <v>0</v>
      </c>
      <c r="M120" s="53">
        <v>27479.057149999993</v>
      </c>
    </row>
    <row r="121" spans="1:13" ht="45" x14ac:dyDescent="0.25">
      <c r="A121" s="587"/>
      <c r="B121" s="589"/>
      <c r="C121" s="592"/>
      <c r="D121" s="17">
        <v>31500</v>
      </c>
      <c r="E121" s="18" t="s">
        <v>234</v>
      </c>
      <c r="F121" s="19" t="s">
        <v>235</v>
      </c>
      <c r="G121" s="20"/>
      <c r="H121" s="21">
        <v>38587.5</v>
      </c>
      <c r="I121" s="21">
        <v>0</v>
      </c>
      <c r="J121" s="21">
        <v>0</v>
      </c>
      <c r="K121" s="21">
        <v>0</v>
      </c>
      <c r="L121" s="21">
        <v>0</v>
      </c>
      <c r="M121" s="29">
        <v>38587.5</v>
      </c>
    </row>
    <row r="122" spans="1:13" ht="30" x14ac:dyDescent="0.25">
      <c r="A122" s="587"/>
      <c r="B122" s="589"/>
      <c r="C122" s="592"/>
      <c r="D122" s="48">
        <v>32454</v>
      </c>
      <c r="E122" s="49" t="s">
        <v>236</v>
      </c>
      <c r="F122" s="50" t="s">
        <v>237</v>
      </c>
      <c r="G122" s="51"/>
      <c r="H122" s="52">
        <v>0</v>
      </c>
      <c r="I122" s="52">
        <v>0</v>
      </c>
      <c r="J122" s="52">
        <v>0</v>
      </c>
      <c r="K122" s="52">
        <v>0</v>
      </c>
      <c r="L122" s="52">
        <v>0</v>
      </c>
      <c r="M122" s="53">
        <v>0</v>
      </c>
    </row>
    <row r="123" spans="1:13" x14ac:dyDescent="0.25">
      <c r="A123" s="587"/>
      <c r="B123" s="589"/>
      <c r="C123" s="592"/>
      <c r="D123" s="6">
        <v>123557</v>
      </c>
      <c r="E123" s="24" t="s">
        <v>238</v>
      </c>
      <c r="F123" s="25" t="s">
        <v>239</v>
      </c>
      <c r="G123" s="26"/>
      <c r="H123" s="27">
        <v>97222.754223826079</v>
      </c>
      <c r="I123" s="27">
        <v>0</v>
      </c>
      <c r="J123" s="27">
        <v>150000</v>
      </c>
      <c r="K123" s="27">
        <v>0</v>
      </c>
      <c r="L123" s="27">
        <v>0</v>
      </c>
      <c r="M123" s="28">
        <v>247222.75422382608</v>
      </c>
    </row>
    <row r="124" spans="1:13" x14ac:dyDescent="0.25">
      <c r="A124" s="587"/>
      <c r="B124" s="589"/>
      <c r="C124" s="30" t="str">
        <f>+C118&amp;" Total"</f>
        <v>1.3.3 Evolving Multistakeholder Model Total</v>
      </c>
      <c r="D124" s="31"/>
      <c r="E124" s="32"/>
      <c r="F124" s="33"/>
      <c r="G124" s="34">
        <v>1.2</v>
      </c>
      <c r="H124" s="39">
        <v>218508.89386175916</v>
      </c>
      <c r="I124" s="39">
        <v>0</v>
      </c>
      <c r="J124" s="39">
        <v>150000</v>
      </c>
      <c r="K124" s="39">
        <v>3000</v>
      </c>
      <c r="L124" s="39">
        <v>0</v>
      </c>
      <c r="M124" s="54">
        <v>371508.89386175916</v>
      </c>
    </row>
    <row r="125" spans="1:13" x14ac:dyDescent="0.25">
      <c r="A125" s="587"/>
      <c r="B125" s="58" t="str">
        <f>+B58&amp;" Total"</f>
        <v>1.3 Evolve policy development and governance processes, structures and meetings to be more accountable, inclusive, efficient, effective and responsive Total</v>
      </c>
      <c r="C125" s="59"/>
      <c r="D125" s="60"/>
      <c r="E125" s="59"/>
      <c r="F125" s="61"/>
      <c r="G125" s="62">
        <v>33.150000000000006</v>
      </c>
      <c r="H125" s="63">
        <v>5562104.1113382699</v>
      </c>
      <c r="I125" s="63">
        <v>3999193.3444408141</v>
      </c>
      <c r="J125" s="63">
        <v>1096480</v>
      </c>
      <c r="K125" s="63">
        <v>91321.66</v>
      </c>
      <c r="L125" s="63">
        <v>0</v>
      </c>
      <c r="M125" s="64">
        <v>10749099.115779085</v>
      </c>
    </row>
    <row r="126" spans="1:13" ht="15.75" thickBot="1" x14ac:dyDescent="0.3">
      <c r="A126" s="65" t="s">
        <v>240</v>
      </c>
      <c r="B126" s="66"/>
      <c r="C126" s="67"/>
      <c r="D126" s="68"/>
      <c r="E126" s="67"/>
      <c r="F126" s="69"/>
      <c r="G126" s="70">
        <v>95.5</v>
      </c>
      <c r="H126" s="71">
        <v>16477362.651698107</v>
      </c>
      <c r="I126" s="71">
        <v>5758796.0111074811</v>
      </c>
      <c r="J126" s="71">
        <v>6560552</v>
      </c>
      <c r="K126" s="71">
        <v>1285546.6200000001</v>
      </c>
      <c r="L126" s="71">
        <v>0</v>
      </c>
      <c r="M126" s="72">
        <v>30082257.282805592</v>
      </c>
    </row>
    <row r="127" spans="1:13" x14ac:dyDescent="0.25">
      <c r="A127" s="501"/>
      <c r="B127" s="501"/>
      <c r="C127" s="502"/>
      <c r="D127" s="163"/>
      <c r="E127" s="164"/>
      <c r="F127" s="503"/>
      <c r="G127" s="504"/>
      <c r="H127" s="505"/>
      <c r="I127" s="505"/>
      <c r="J127" s="505"/>
      <c r="K127" s="505"/>
      <c r="L127" s="505"/>
      <c r="M127" s="505"/>
    </row>
    <row r="128" spans="1:13" x14ac:dyDescent="0.25">
      <c r="A128" s="5" t="s">
        <v>803</v>
      </c>
      <c r="B128" s="5"/>
      <c r="C128" s="2"/>
      <c r="D128" s="6"/>
      <c r="E128" s="7"/>
      <c r="F128" s="8"/>
      <c r="G128" s="9"/>
      <c r="H128" s="311"/>
      <c r="I128" s="311"/>
      <c r="J128" s="311"/>
      <c r="K128" s="311"/>
      <c r="L128" s="311"/>
      <c r="M128" s="311"/>
    </row>
    <row r="129" spans="1:6" x14ac:dyDescent="0.25">
      <c r="A129" s="5" t="s">
        <v>804</v>
      </c>
      <c r="B129" s="5"/>
      <c r="C129" s="2"/>
      <c r="D129" s="6"/>
      <c r="E129" s="7"/>
      <c r="F129" s="8"/>
    </row>
  </sheetData>
  <mergeCells count="11">
    <mergeCell ref="C118:C123"/>
    <mergeCell ref="A5:A125"/>
    <mergeCell ref="B5:B31"/>
    <mergeCell ref="C5:C21"/>
    <mergeCell ref="C25:C30"/>
    <mergeCell ref="B33:B56"/>
    <mergeCell ref="C33:C50"/>
    <mergeCell ref="C52:C55"/>
    <mergeCell ref="B58:B124"/>
    <mergeCell ref="C58:C99"/>
    <mergeCell ref="C101:C116"/>
  </mergeCells>
  <pageMargins left="0.7" right="0.7" top="0.75" bottom="0.75" header="0.3" footer="0.3"/>
  <pageSetup scale="39" fitToHeight="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8"/>
  <sheetViews>
    <sheetView showGridLines="0" zoomScale="80" zoomScaleNormal="80" workbookViewId="0">
      <pane xSplit="3" ySplit="4" topLeftCell="D5" activePane="bottomRight" state="frozen"/>
      <selection activeCell="P20" sqref="P20"/>
      <selection pane="topRight" activeCell="P20" sqref="P20"/>
      <selection pane="bottomLeft" activeCell="P20" sqref="P20"/>
      <selection pane="bottomRight" activeCell="P20" sqref="P20"/>
    </sheetView>
  </sheetViews>
  <sheetFormatPr defaultRowHeight="15" outlineLevelCol="1" x14ac:dyDescent="0.25"/>
  <cols>
    <col min="1" max="1" width="6" hidden="1" customWidth="1" outlineLevel="1"/>
    <col min="2" max="2" width="23.28515625" customWidth="1" collapsed="1"/>
    <col min="3" max="3" width="38.85546875" customWidth="1"/>
    <col min="4" max="4" width="9.42578125" customWidth="1"/>
    <col min="5" max="5" width="62.42578125" customWidth="1"/>
    <col min="6" max="6" width="94" customWidth="1"/>
    <col min="7" max="7" width="10.42578125" customWidth="1"/>
    <col min="8" max="13" width="13.140625" customWidth="1"/>
  </cols>
  <sheetData>
    <row r="1" spans="1:13" ht="28.5" x14ac:dyDescent="0.25">
      <c r="A1" s="1"/>
      <c r="B1" s="1" t="s">
        <v>852</v>
      </c>
      <c r="C1" s="2"/>
      <c r="D1" s="3"/>
      <c r="E1" s="320"/>
      <c r="F1" s="320"/>
      <c r="G1" s="320"/>
      <c r="H1" s="320"/>
      <c r="I1" s="320"/>
      <c r="J1" s="320"/>
      <c r="K1" s="320"/>
      <c r="L1" s="320"/>
      <c r="M1" s="4"/>
    </row>
    <row r="2" spans="1:13" ht="28.5" x14ac:dyDescent="0.25">
      <c r="A2" s="5"/>
      <c r="B2" s="500" t="s">
        <v>847</v>
      </c>
      <c r="C2" s="2"/>
      <c r="D2" s="6"/>
      <c r="E2" s="7"/>
      <c r="F2" s="8"/>
      <c r="G2" s="9"/>
      <c r="H2" s="4"/>
      <c r="I2" s="4"/>
      <c r="J2" s="4"/>
      <c r="K2" s="4"/>
      <c r="L2" s="4"/>
      <c r="M2" s="4"/>
    </row>
    <row r="3" spans="1:13" ht="15.75" thickBot="1" x14ac:dyDescent="0.3">
      <c r="A3" s="5"/>
      <c r="B3" s="5"/>
      <c r="C3" s="2"/>
      <c r="D3" s="6"/>
      <c r="E3" s="7"/>
      <c r="F3" s="8"/>
      <c r="G3" s="9"/>
      <c r="H3" s="4"/>
      <c r="I3" s="4"/>
      <c r="J3" s="4"/>
      <c r="K3" s="4"/>
      <c r="L3" s="4"/>
      <c r="M3" s="4"/>
    </row>
    <row r="4" spans="1:13" ht="38.25" thickBot="1" x14ac:dyDescent="0.3">
      <c r="A4" s="10" t="s">
        <v>0</v>
      </c>
      <c r="B4" s="11" t="s">
        <v>1</v>
      </c>
      <c r="C4" s="12" t="s">
        <v>2</v>
      </c>
      <c r="D4" s="12" t="s">
        <v>3</v>
      </c>
      <c r="E4" s="12" t="s">
        <v>4</v>
      </c>
      <c r="F4" s="12" t="s">
        <v>5</v>
      </c>
      <c r="G4" s="13" t="s">
        <v>6</v>
      </c>
      <c r="H4" s="14" t="s">
        <v>7</v>
      </c>
      <c r="I4" s="15" t="s">
        <v>8</v>
      </c>
      <c r="J4" s="15" t="s">
        <v>9</v>
      </c>
      <c r="K4" s="14" t="s">
        <v>10</v>
      </c>
      <c r="L4" s="14" t="s">
        <v>11</v>
      </c>
      <c r="M4" s="16" t="s">
        <v>12</v>
      </c>
    </row>
    <row r="5" spans="1:13" x14ac:dyDescent="0.25">
      <c r="A5" s="579" t="s">
        <v>241</v>
      </c>
      <c r="B5" s="581" t="s">
        <v>242</v>
      </c>
      <c r="C5" s="583" t="s">
        <v>243</v>
      </c>
      <c r="D5" s="73">
        <v>120426</v>
      </c>
      <c r="E5" s="74" t="s">
        <v>244</v>
      </c>
      <c r="F5" s="75" t="s">
        <v>245</v>
      </c>
      <c r="G5" s="76"/>
      <c r="H5" s="77">
        <v>691954.05700738158</v>
      </c>
      <c r="I5" s="77">
        <v>0</v>
      </c>
      <c r="J5" s="77">
        <v>0</v>
      </c>
      <c r="K5" s="77">
        <v>0</v>
      </c>
      <c r="L5" s="77">
        <v>0</v>
      </c>
      <c r="M5" s="78">
        <v>691954.05700738158</v>
      </c>
    </row>
    <row r="6" spans="1:13" ht="30" x14ac:dyDescent="0.25">
      <c r="A6" s="580"/>
      <c r="B6" s="582"/>
      <c r="C6" s="584"/>
      <c r="D6" s="6">
        <v>122883</v>
      </c>
      <c r="E6" s="24" t="s">
        <v>246</v>
      </c>
      <c r="F6" s="25" t="s">
        <v>247</v>
      </c>
      <c r="G6" s="26"/>
      <c r="H6" s="27">
        <v>0</v>
      </c>
      <c r="I6" s="27">
        <v>0</v>
      </c>
      <c r="J6" s="27">
        <v>331000</v>
      </c>
      <c r="K6" s="27">
        <v>0</v>
      </c>
      <c r="L6" s="27">
        <v>0</v>
      </c>
      <c r="M6" s="28">
        <v>331000</v>
      </c>
    </row>
    <row r="7" spans="1:13" ht="30" x14ac:dyDescent="0.25">
      <c r="A7" s="580"/>
      <c r="B7" s="582"/>
      <c r="C7" s="584"/>
      <c r="D7" s="79">
        <v>124173</v>
      </c>
      <c r="E7" s="80" t="s">
        <v>248</v>
      </c>
      <c r="F7" s="81" t="s">
        <v>249</v>
      </c>
      <c r="G7" s="82"/>
      <c r="H7" s="83">
        <v>252245.74070185368</v>
      </c>
      <c r="I7" s="83">
        <v>6900</v>
      </c>
      <c r="J7" s="83">
        <v>4000</v>
      </c>
      <c r="K7" s="83">
        <v>329800</v>
      </c>
      <c r="L7" s="83">
        <v>99000</v>
      </c>
      <c r="M7" s="84">
        <v>691945.74070185365</v>
      </c>
    </row>
    <row r="8" spans="1:13" ht="45" x14ac:dyDescent="0.25">
      <c r="A8" s="580"/>
      <c r="B8" s="582"/>
      <c r="C8" s="584"/>
      <c r="D8" s="6">
        <v>124209</v>
      </c>
      <c r="E8" s="24" t="s">
        <v>250</v>
      </c>
      <c r="F8" s="25" t="s">
        <v>251</v>
      </c>
      <c r="G8" s="26"/>
      <c r="H8" s="27">
        <v>262034.35128244545</v>
      </c>
      <c r="I8" s="27">
        <v>8888</v>
      </c>
      <c r="J8" s="27">
        <v>80000</v>
      </c>
      <c r="K8" s="27">
        <v>0</v>
      </c>
      <c r="L8" s="27">
        <v>0</v>
      </c>
      <c r="M8" s="28">
        <v>350922.35128244548</v>
      </c>
    </row>
    <row r="9" spans="1:13" ht="30" x14ac:dyDescent="0.25">
      <c r="A9" s="580"/>
      <c r="B9" s="582"/>
      <c r="C9" s="584"/>
      <c r="D9" s="79">
        <v>124210</v>
      </c>
      <c r="E9" s="80" t="s">
        <v>252</v>
      </c>
      <c r="F9" s="81" t="s">
        <v>253</v>
      </c>
      <c r="G9" s="82"/>
      <c r="H9" s="83">
        <v>174145.3404653919</v>
      </c>
      <c r="I9" s="83">
        <v>2629.333333333333</v>
      </c>
      <c r="J9" s="83">
        <v>200000</v>
      </c>
      <c r="K9" s="83">
        <v>150</v>
      </c>
      <c r="L9" s="83">
        <v>0</v>
      </c>
      <c r="M9" s="84">
        <v>376924.67379872524</v>
      </c>
    </row>
    <row r="10" spans="1:13" ht="45" x14ac:dyDescent="0.25">
      <c r="A10" s="580"/>
      <c r="B10" s="582"/>
      <c r="C10" s="584"/>
      <c r="D10" s="6">
        <v>124212</v>
      </c>
      <c r="E10" s="24" t="s">
        <v>254</v>
      </c>
      <c r="F10" s="25" t="s">
        <v>255</v>
      </c>
      <c r="G10" s="26"/>
      <c r="H10" s="27">
        <v>28913.209996499558</v>
      </c>
      <c r="I10" s="27">
        <v>250</v>
      </c>
      <c r="J10" s="27">
        <v>25000</v>
      </c>
      <c r="K10" s="27">
        <v>0</v>
      </c>
      <c r="L10" s="27">
        <v>0</v>
      </c>
      <c r="M10" s="28">
        <v>54163.209996499558</v>
      </c>
    </row>
    <row r="11" spans="1:13" ht="30" x14ac:dyDescent="0.25">
      <c r="A11" s="580"/>
      <c r="B11" s="582"/>
      <c r="C11" s="584"/>
      <c r="D11" s="79">
        <v>124214</v>
      </c>
      <c r="E11" s="80" t="s">
        <v>256</v>
      </c>
      <c r="F11" s="81" t="s">
        <v>257</v>
      </c>
      <c r="G11" s="82"/>
      <c r="H11" s="83">
        <v>954548.81463833537</v>
      </c>
      <c r="I11" s="83">
        <v>30056</v>
      </c>
      <c r="J11" s="83">
        <v>31000</v>
      </c>
      <c r="K11" s="83">
        <v>24790</v>
      </c>
      <c r="L11" s="83">
        <v>0</v>
      </c>
      <c r="M11" s="84">
        <v>1040394.8146383354</v>
      </c>
    </row>
    <row r="12" spans="1:13" ht="30" x14ac:dyDescent="0.25">
      <c r="A12" s="580"/>
      <c r="B12" s="582"/>
      <c r="C12" s="584"/>
      <c r="D12" s="6">
        <v>124215</v>
      </c>
      <c r="E12" s="24" t="s">
        <v>258</v>
      </c>
      <c r="F12" s="25" t="s">
        <v>259</v>
      </c>
      <c r="G12" s="26"/>
      <c r="H12" s="27">
        <v>369271.73561203567</v>
      </c>
      <c r="I12" s="27">
        <v>131858.33333333331</v>
      </c>
      <c r="J12" s="27">
        <v>0</v>
      </c>
      <c r="K12" s="27">
        <v>0</v>
      </c>
      <c r="L12" s="27">
        <v>0</v>
      </c>
      <c r="M12" s="28">
        <v>501130.06894536898</v>
      </c>
    </row>
    <row r="13" spans="1:13" ht="30" x14ac:dyDescent="0.25">
      <c r="A13" s="580"/>
      <c r="B13" s="582"/>
      <c r="C13" s="584"/>
      <c r="D13" s="79">
        <v>124620</v>
      </c>
      <c r="E13" s="80" t="s">
        <v>260</v>
      </c>
      <c r="F13" s="81" t="s">
        <v>261</v>
      </c>
      <c r="G13" s="82"/>
      <c r="H13" s="83">
        <v>152888.82272907463</v>
      </c>
      <c r="I13" s="83">
        <v>3840.666666666667</v>
      </c>
      <c r="J13" s="83">
        <v>0</v>
      </c>
      <c r="K13" s="83">
        <v>2000</v>
      </c>
      <c r="L13" s="83">
        <v>0</v>
      </c>
      <c r="M13" s="84">
        <v>158729.48939574129</v>
      </c>
    </row>
    <row r="14" spans="1:13" x14ac:dyDescent="0.25">
      <c r="A14" s="580"/>
      <c r="B14" s="582"/>
      <c r="C14" s="584"/>
      <c r="D14" s="6">
        <v>124621</v>
      </c>
      <c r="E14" s="24" t="s">
        <v>262</v>
      </c>
      <c r="F14" s="25" t="s">
        <v>263</v>
      </c>
      <c r="G14" s="26"/>
      <c r="H14" s="27">
        <v>7354.9175770833335</v>
      </c>
      <c r="I14" s="27">
        <v>7125</v>
      </c>
      <c r="J14" s="27">
        <v>1</v>
      </c>
      <c r="K14" s="27">
        <v>0</v>
      </c>
      <c r="L14" s="27">
        <v>0</v>
      </c>
      <c r="M14" s="28">
        <v>14480.917577083334</v>
      </c>
    </row>
    <row r="15" spans="1:13" x14ac:dyDescent="0.25">
      <c r="A15" s="580"/>
      <c r="B15" s="582"/>
      <c r="C15" s="584"/>
      <c r="D15" s="79">
        <v>124622</v>
      </c>
      <c r="E15" s="80" t="s">
        <v>264</v>
      </c>
      <c r="F15" s="81" t="s">
        <v>265</v>
      </c>
      <c r="G15" s="82"/>
      <c r="H15" s="83">
        <v>95010.139843383891</v>
      </c>
      <c r="I15" s="83">
        <v>24458.666666666664</v>
      </c>
      <c r="J15" s="83">
        <v>0</v>
      </c>
      <c r="K15" s="83">
        <v>6300</v>
      </c>
      <c r="L15" s="83">
        <v>0</v>
      </c>
      <c r="M15" s="84">
        <v>125768.80651005055</v>
      </c>
    </row>
    <row r="16" spans="1:13" x14ac:dyDescent="0.25">
      <c r="A16" s="580"/>
      <c r="B16" s="582"/>
      <c r="C16" s="584"/>
      <c r="D16" s="6">
        <v>124623</v>
      </c>
      <c r="E16" s="24" t="s">
        <v>266</v>
      </c>
      <c r="F16" s="25" t="s">
        <v>267</v>
      </c>
      <c r="G16" s="26"/>
      <c r="H16" s="27">
        <v>24866.566830748969</v>
      </c>
      <c r="I16" s="27">
        <v>50</v>
      </c>
      <c r="J16" s="27">
        <v>20000</v>
      </c>
      <c r="K16" s="27">
        <v>0</v>
      </c>
      <c r="L16" s="27">
        <v>0</v>
      </c>
      <c r="M16" s="28">
        <v>44916.566830748969</v>
      </c>
    </row>
    <row r="17" spans="1:13" x14ac:dyDescent="0.25">
      <c r="A17" s="580"/>
      <c r="B17" s="582"/>
      <c r="C17" s="85" t="str">
        <f>+C5&amp;" Total"</f>
        <v>2.1.1 IANA Department Operations Total</v>
      </c>
      <c r="D17" s="86"/>
      <c r="E17" s="87"/>
      <c r="F17" s="88"/>
      <c r="G17" s="89">
        <v>18.050000000000004</v>
      </c>
      <c r="H17" s="90">
        <v>3013233.6966842343</v>
      </c>
      <c r="I17" s="90">
        <v>216055.99999999994</v>
      </c>
      <c r="J17" s="90">
        <v>691001</v>
      </c>
      <c r="K17" s="90">
        <v>363040</v>
      </c>
      <c r="L17" s="90">
        <v>99000</v>
      </c>
      <c r="M17" s="91">
        <v>4382330.6966842338</v>
      </c>
    </row>
    <row r="18" spans="1:13" ht="75" x14ac:dyDescent="0.25">
      <c r="A18" s="580"/>
      <c r="B18" s="582"/>
      <c r="C18" s="584" t="s">
        <v>268</v>
      </c>
      <c r="D18" s="6">
        <v>124213</v>
      </c>
      <c r="E18" s="24" t="s">
        <v>269</v>
      </c>
      <c r="F18" s="25" t="s">
        <v>270</v>
      </c>
      <c r="G18" s="26"/>
      <c r="H18" s="27">
        <v>79611.939185824755</v>
      </c>
      <c r="I18" s="27">
        <v>0</v>
      </c>
      <c r="J18" s="27">
        <v>15000</v>
      </c>
      <c r="K18" s="27">
        <v>0</v>
      </c>
      <c r="L18" s="27">
        <v>0</v>
      </c>
      <c r="M18" s="28">
        <v>94611.939185824755</v>
      </c>
    </row>
    <row r="19" spans="1:13" ht="45" x14ac:dyDescent="0.25">
      <c r="A19" s="580"/>
      <c r="B19" s="582"/>
      <c r="C19" s="584"/>
      <c r="D19" s="79">
        <v>31504</v>
      </c>
      <c r="E19" s="80" t="s">
        <v>271</v>
      </c>
      <c r="F19" s="81" t="s">
        <v>272</v>
      </c>
      <c r="G19" s="82"/>
      <c r="H19" s="83">
        <v>91380.378812286363</v>
      </c>
      <c r="I19" s="83">
        <v>0</v>
      </c>
      <c r="J19" s="83">
        <v>25000</v>
      </c>
      <c r="K19" s="83">
        <v>0</v>
      </c>
      <c r="L19" s="83">
        <v>0</v>
      </c>
      <c r="M19" s="84">
        <v>116380.37881228636</v>
      </c>
    </row>
    <row r="20" spans="1:13" ht="30" x14ac:dyDescent="0.25">
      <c r="A20" s="580"/>
      <c r="B20" s="582"/>
      <c r="C20" s="584"/>
      <c r="D20" s="6">
        <v>31505</v>
      </c>
      <c r="E20" s="24" t="s">
        <v>273</v>
      </c>
      <c r="F20" s="25" t="s">
        <v>274</v>
      </c>
      <c r="G20" s="26"/>
      <c r="H20" s="27">
        <v>85165.958659635246</v>
      </c>
      <c r="I20" s="27">
        <v>746</v>
      </c>
      <c r="J20" s="27">
        <v>0</v>
      </c>
      <c r="K20" s="27">
        <v>0</v>
      </c>
      <c r="L20" s="27">
        <v>0</v>
      </c>
      <c r="M20" s="28">
        <v>85911.958659635246</v>
      </c>
    </row>
    <row r="21" spans="1:13" x14ac:dyDescent="0.25">
      <c r="A21" s="580"/>
      <c r="B21" s="582"/>
      <c r="C21" s="85" t="str">
        <f>+C18&amp;" Total"</f>
        <v>2.1.2 IANA System Enhancements Total</v>
      </c>
      <c r="D21" s="86"/>
      <c r="E21" s="87"/>
      <c r="F21" s="88"/>
      <c r="G21" s="89">
        <v>1.1666666666666665</v>
      </c>
      <c r="H21" s="90">
        <v>256158.27665774638</v>
      </c>
      <c r="I21" s="90">
        <v>746</v>
      </c>
      <c r="J21" s="90">
        <v>40000</v>
      </c>
      <c r="K21" s="90">
        <v>0</v>
      </c>
      <c r="L21" s="90">
        <v>0</v>
      </c>
      <c r="M21" s="91">
        <v>296904.27665774641</v>
      </c>
    </row>
    <row r="22" spans="1:13" ht="45" x14ac:dyDescent="0.25">
      <c r="A22" s="580"/>
      <c r="B22" s="582"/>
      <c r="C22" s="584" t="s">
        <v>275</v>
      </c>
      <c r="D22" s="79">
        <v>32003</v>
      </c>
      <c r="E22" s="80" t="s">
        <v>276</v>
      </c>
      <c r="F22" s="81" t="s">
        <v>277</v>
      </c>
      <c r="G22" s="82"/>
      <c r="H22" s="83">
        <v>44669.664417500004</v>
      </c>
      <c r="I22" s="83">
        <v>0</v>
      </c>
      <c r="J22" s="83">
        <v>0</v>
      </c>
      <c r="K22" s="83">
        <v>2500</v>
      </c>
      <c r="L22" s="83">
        <v>0</v>
      </c>
      <c r="M22" s="84">
        <v>47169.664417500004</v>
      </c>
    </row>
    <row r="23" spans="1:13" ht="45" x14ac:dyDescent="0.25">
      <c r="A23" s="580"/>
      <c r="B23" s="582"/>
      <c r="C23" s="584"/>
      <c r="D23" s="6">
        <v>124122</v>
      </c>
      <c r="E23" s="24" t="s">
        <v>278</v>
      </c>
      <c r="F23" s="25" t="s">
        <v>279</v>
      </c>
      <c r="G23" s="26"/>
      <c r="H23" s="27">
        <v>216370.72389841673</v>
      </c>
      <c r="I23" s="27">
        <v>0</v>
      </c>
      <c r="J23" s="27">
        <v>0</v>
      </c>
      <c r="K23" s="27">
        <v>0</v>
      </c>
      <c r="L23" s="27">
        <v>0</v>
      </c>
      <c r="M23" s="28">
        <v>216370.72389841673</v>
      </c>
    </row>
    <row r="24" spans="1:13" x14ac:dyDescent="0.25">
      <c r="A24" s="580"/>
      <c r="B24" s="582"/>
      <c r="C24" s="85" t="str">
        <f>+C22&amp;" Total"</f>
        <v>2.1.3 Advice Registry Management Total</v>
      </c>
      <c r="D24" s="86"/>
      <c r="E24" s="87"/>
      <c r="F24" s="88"/>
      <c r="G24" s="89">
        <v>1.2999999999999998</v>
      </c>
      <c r="H24" s="90">
        <v>261040.38831591673</v>
      </c>
      <c r="I24" s="90">
        <v>0</v>
      </c>
      <c r="J24" s="90">
        <v>0</v>
      </c>
      <c r="K24" s="90">
        <v>2500</v>
      </c>
      <c r="L24" s="90">
        <v>0</v>
      </c>
      <c r="M24" s="91">
        <v>263540.38831591676</v>
      </c>
    </row>
    <row r="25" spans="1:13" x14ac:dyDescent="0.25">
      <c r="A25" s="580"/>
      <c r="B25" s="582"/>
      <c r="C25" s="584" t="s">
        <v>280</v>
      </c>
      <c r="D25" s="79">
        <v>32551</v>
      </c>
      <c r="E25" s="80" t="s">
        <v>281</v>
      </c>
      <c r="F25" s="81" t="s">
        <v>282</v>
      </c>
      <c r="G25" s="82"/>
      <c r="H25" s="83">
        <v>92284.663108749985</v>
      </c>
      <c r="I25" s="83">
        <v>0</v>
      </c>
      <c r="J25" s="83">
        <v>0</v>
      </c>
      <c r="K25" s="83">
        <v>0</v>
      </c>
      <c r="L25" s="83">
        <v>0</v>
      </c>
      <c r="M25" s="84">
        <v>92284.663108749985</v>
      </c>
    </row>
    <row r="26" spans="1:13" ht="30" x14ac:dyDescent="0.25">
      <c r="A26" s="580"/>
      <c r="B26" s="582"/>
      <c r="C26" s="584"/>
      <c r="D26" s="48">
        <v>124126</v>
      </c>
      <c r="E26" s="49" t="s">
        <v>283</v>
      </c>
      <c r="F26" s="50" t="s">
        <v>284</v>
      </c>
      <c r="G26" s="51"/>
      <c r="H26" s="52">
        <v>65415.572086376997</v>
      </c>
      <c r="I26" s="52">
        <v>2100</v>
      </c>
      <c r="J26" s="52">
        <v>570000</v>
      </c>
      <c r="K26" s="52">
        <v>0</v>
      </c>
      <c r="L26" s="52">
        <v>0</v>
      </c>
      <c r="M26" s="53">
        <v>637515.57208637695</v>
      </c>
    </row>
    <row r="27" spans="1:13" x14ac:dyDescent="0.25">
      <c r="A27" s="580"/>
      <c r="B27" s="582"/>
      <c r="C27" s="584"/>
      <c r="D27" s="79">
        <v>124187</v>
      </c>
      <c r="E27" s="80" t="s">
        <v>285</v>
      </c>
      <c r="F27" s="81" t="s">
        <v>286</v>
      </c>
      <c r="G27" s="82"/>
      <c r="H27" s="83">
        <v>31103.047703243104</v>
      </c>
      <c r="I27" s="83">
        <v>47700</v>
      </c>
      <c r="J27" s="83">
        <v>352500</v>
      </c>
      <c r="K27" s="83">
        <v>0</v>
      </c>
      <c r="L27" s="83">
        <v>0</v>
      </c>
      <c r="M27" s="84">
        <v>431303.04770324309</v>
      </c>
    </row>
    <row r="28" spans="1:13" x14ac:dyDescent="0.25">
      <c r="A28" s="580"/>
      <c r="B28" s="582"/>
      <c r="C28" s="584"/>
      <c r="D28" s="48">
        <v>124191</v>
      </c>
      <c r="E28" s="49" t="s">
        <v>287</v>
      </c>
      <c r="F28" s="50" t="s">
        <v>288</v>
      </c>
      <c r="G28" s="51"/>
      <c r="H28" s="52">
        <v>828118.24940816418</v>
      </c>
      <c r="I28" s="52">
        <v>18744</v>
      </c>
      <c r="J28" s="52">
        <v>1071000</v>
      </c>
      <c r="K28" s="52">
        <v>0</v>
      </c>
      <c r="L28" s="52">
        <v>0</v>
      </c>
      <c r="M28" s="53">
        <v>1917862.2494081641</v>
      </c>
    </row>
    <row r="29" spans="1:13" x14ac:dyDescent="0.25">
      <c r="A29" s="580"/>
      <c r="B29" s="582"/>
      <c r="C29" s="584"/>
      <c r="D29" s="79">
        <v>124193</v>
      </c>
      <c r="E29" s="80" t="s">
        <v>289</v>
      </c>
      <c r="F29" s="81" t="s">
        <v>290</v>
      </c>
      <c r="G29" s="82"/>
      <c r="H29" s="83">
        <v>588025.57745456824</v>
      </c>
      <c r="I29" s="83">
        <v>0</v>
      </c>
      <c r="J29" s="83">
        <v>96000</v>
      </c>
      <c r="K29" s="83">
        <v>0</v>
      </c>
      <c r="L29" s="83">
        <v>0</v>
      </c>
      <c r="M29" s="84">
        <v>684025.57745456824</v>
      </c>
    </row>
    <row r="30" spans="1:13" x14ac:dyDescent="0.25">
      <c r="A30" s="580"/>
      <c r="B30" s="582"/>
      <c r="C30" s="584"/>
      <c r="D30" s="48">
        <v>124195</v>
      </c>
      <c r="E30" s="49" t="s">
        <v>291</v>
      </c>
      <c r="F30" s="50" t="s">
        <v>292</v>
      </c>
      <c r="G30" s="51"/>
      <c r="H30" s="52">
        <v>77839.748267308023</v>
      </c>
      <c r="I30" s="52">
        <v>0</v>
      </c>
      <c r="J30" s="52">
        <v>0</v>
      </c>
      <c r="K30" s="52">
        <v>0</v>
      </c>
      <c r="L30" s="52">
        <v>0</v>
      </c>
      <c r="M30" s="53">
        <v>77839.748267308023</v>
      </c>
    </row>
    <row r="31" spans="1:13" x14ac:dyDescent="0.25">
      <c r="A31" s="580"/>
      <c r="B31" s="582"/>
      <c r="C31" s="584"/>
      <c r="D31" s="79">
        <v>124349</v>
      </c>
      <c r="E31" s="80" t="s">
        <v>293</v>
      </c>
      <c r="F31" s="81" t="s">
        <v>294</v>
      </c>
      <c r="G31" s="82"/>
      <c r="H31" s="83">
        <v>0</v>
      </c>
      <c r="I31" s="83">
        <v>384548.66666666669</v>
      </c>
      <c r="J31" s="83">
        <v>0</v>
      </c>
      <c r="K31" s="83">
        <v>0</v>
      </c>
      <c r="L31" s="83">
        <v>0</v>
      </c>
      <c r="M31" s="84">
        <v>384548.66666666669</v>
      </c>
    </row>
    <row r="32" spans="1:13" x14ac:dyDescent="0.25">
      <c r="A32" s="580"/>
      <c r="B32" s="582"/>
      <c r="C32" s="584"/>
      <c r="D32" s="48">
        <v>124939</v>
      </c>
      <c r="E32" s="49" t="s">
        <v>295</v>
      </c>
      <c r="F32" s="50" t="s">
        <v>296</v>
      </c>
      <c r="G32" s="51"/>
      <c r="H32" s="52">
        <v>916007.48813219974</v>
      </c>
      <c r="I32" s="52">
        <v>81510</v>
      </c>
      <c r="J32" s="52">
        <v>165000</v>
      </c>
      <c r="K32" s="52">
        <v>3000</v>
      </c>
      <c r="L32" s="52">
        <v>0</v>
      </c>
      <c r="M32" s="53">
        <v>1165517.4881321997</v>
      </c>
    </row>
    <row r="33" spans="1:13" x14ac:dyDescent="0.25">
      <c r="A33" s="580"/>
      <c r="B33" s="582"/>
      <c r="C33" s="584"/>
      <c r="D33" s="79">
        <v>127446</v>
      </c>
      <c r="E33" s="80" t="s">
        <v>297</v>
      </c>
      <c r="F33" s="81" t="s">
        <v>282</v>
      </c>
      <c r="G33" s="82"/>
      <c r="H33" s="83">
        <v>0</v>
      </c>
      <c r="I33" s="83">
        <v>282909.03000000003</v>
      </c>
      <c r="J33" s="83">
        <v>0</v>
      </c>
      <c r="K33" s="83">
        <v>12000</v>
      </c>
      <c r="L33" s="83">
        <v>0</v>
      </c>
      <c r="M33" s="84">
        <v>294909.03000000003</v>
      </c>
    </row>
    <row r="34" spans="1:13" x14ac:dyDescent="0.25">
      <c r="A34" s="580"/>
      <c r="B34" s="582"/>
      <c r="C34" s="584"/>
      <c r="D34" s="48">
        <v>127510</v>
      </c>
      <c r="E34" s="49" t="s">
        <v>298</v>
      </c>
      <c r="F34" s="50" t="s">
        <v>298</v>
      </c>
      <c r="G34" s="51"/>
      <c r="H34" s="52">
        <v>173250</v>
      </c>
      <c r="I34" s="52">
        <v>6634.6666666666661</v>
      </c>
      <c r="J34" s="52">
        <v>0</v>
      </c>
      <c r="K34" s="52">
        <v>0</v>
      </c>
      <c r="L34" s="52">
        <v>0</v>
      </c>
      <c r="M34" s="53">
        <v>179884.66666666666</v>
      </c>
    </row>
    <row r="35" spans="1:13" x14ac:dyDescent="0.25">
      <c r="A35" s="580"/>
      <c r="B35" s="582"/>
      <c r="C35" s="85" t="str">
        <f>+C25&amp;" Total"</f>
        <v>2.1.4 Global Domains Division (GDD) Operations Total</v>
      </c>
      <c r="D35" s="86"/>
      <c r="E35" s="87"/>
      <c r="F35" s="88"/>
      <c r="G35" s="89">
        <v>15.049999999999999</v>
      </c>
      <c r="H35" s="90">
        <v>2772044.3461606102</v>
      </c>
      <c r="I35" s="90">
        <v>824146.3633333334</v>
      </c>
      <c r="J35" s="90">
        <v>2254500</v>
      </c>
      <c r="K35" s="90">
        <v>15000</v>
      </c>
      <c r="L35" s="90">
        <v>0</v>
      </c>
      <c r="M35" s="91">
        <v>5865690.7094939444</v>
      </c>
    </row>
    <row r="36" spans="1:13" x14ac:dyDescent="0.25">
      <c r="A36" s="580"/>
      <c r="B36" s="582"/>
      <c r="C36" s="584" t="s">
        <v>299</v>
      </c>
      <c r="D36" s="79">
        <v>124579</v>
      </c>
      <c r="E36" s="80" t="s">
        <v>300</v>
      </c>
      <c r="F36" s="81" t="s">
        <v>301</v>
      </c>
      <c r="G36" s="82"/>
      <c r="H36" s="83">
        <v>657604.24665380514</v>
      </c>
      <c r="I36" s="83">
        <v>63466.666666666664</v>
      </c>
      <c r="J36" s="83">
        <v>0</v>
      </c>
      <c r="K36" s="83">
        <v>65840</v>
      </c>
      <c r="L36" s="83">
        <v>0</v>
      </c>
      <c r="M36" s="84">
        <v>786910.91332047177</v>
      </c>
    </row>
    <row r="37" spans="1:13" ht="30" x14ac:dyDescent="0.25">
      <c r="A37" s="580"/>
      <c r="B37" s="582"/>
      <c r="C37" s="584"/>
      <c r="D37" s="6">
        <v>124580</v>
      </c>
      <c r="E37" s="24" t="s">
        <v>302</v>
      </c>
      <c r="F37" s="25" t="s">
        <v>303</v>
      </c>
      <c r="G37" s="26"/>
      <c r="H37" s="27">
        <v>224046.55615211395</v>
      </c>
      <c r="I37" s="27">
        <v>56604</v>
      </c>
      <c r="J37" s="27">
        <v>0</v>
      </c>
      <c r="K37" s="27">
        <v>0</v>
      </c>
      <c r="L37" s="27">
        <v>0</v>
      </c>
      <c r="M37" s="28">
        <v>280650.55615211395</v>
      </c>
    </row>
    <row r="38" spans="1:13" ht="30" x14ac:dyDescent="0.25">
      <c r="A38" s="580"/>
      <c r="B38" s="582"/>
      <c r="C38" s="85"/>
      <c r="D38" s="79">
        <v>128256</v>
      </c>
      <c r="E38" s="80" t="s">
        <v>304</v>
      </c>
      <c r="F38" s="81" t="s">
        <v>305</v>
      </c>
      <c r="G38" s="82"/>
      <c r="H38" s="83">
        <v>180048.30366667133</v>
      </c>
      <c r="I38" s="83">
        <v>0</v>
      </c>
      <c r="J38" s="83">
        <v>0</v>
      </c>
      <c r="K38" s="83">
        <v>20200</v>
      </c>
      <c r="L38" s="83">
        <v>0</v>
      </c>
      <c r="M38" s="84">
        <v>200248.30366667133</v>
      </c>
    </row>
    <row r="39" spans="1:13" x14ac:dyDescent="0.25">
      <c r="A39" s="580"/>
      <c r="B39" s="582"/>
      <c r="C39" s="85"/>
      <c r="D39" s="6">
        <v>128264</v>
      </c>
      <c r="E39" s="24" t="s">
        <v>306</v>
      </c>
      <c r="F39" s="25" t="s">
        <v>307</v>
      </c>
      <c r="G39" s="26"/>
      <c r="H39" s="27">
        <v>480663.00412337674</v>
      </c>
      <c r="I39" s="27">
        <v>0</v>
      </c>
      <c r="J39" s="27">
        <v>12000</v>
      </c>
      <c r="K39" s="27">
        <v>90000</v>
      </c>
      <c r="L39" s="27">
        <v>0</v>
      </c>
      <c r="M39" s="28">
        <v>582663.00412337668</v>
      </c>
    </row>
    <row r="40" spans="1:13" x14ac:dyDescent="0.25">
      <c r="A40" s="580"/>
      <c r="B40" s="582"/>
      <c r="C40" s="85" t="str">
        <f>+C36&amp;" Total"</f>
        <v>2.1.5 Global Customer Support Total</v>
      </c>
      <c r="D40" s="86"/>
      <c r="E40" s="87"/>
      <c r="F40" s="88"/>
      <c r="G40" s="89">
        <v>14.95</v>
      </c>
      <c r="H40" s="90">
        <v>1542362.1105959672</v>
      </c>
      <c r="I40" s="90">
        <v>120070.66666666666</v>
      </c>
      <c r="J40" s="90">
        <v>12000</v>
      </c>
      <c r="K40" s="90">
        <v>176040</v>
      </c>
      <c r="L40" s="90">
        <v>0</v>
      </c>
      <c r="M40" s="91">
        <v>1850472.7772626337</v>
      </c>
    </row>
    <row r="41" spans="1:13" ht="60" x14ac:dyDescent="0.25">
      <c r="A41" s="580"/>
      <c r="B41" s="582"/>
      <c r="C41" s="584" t="s">
        <v>308</v>
      </c>
      <c r="D41" s="79">
        <v>32059</v>
      </c>
      <c r="E41" s="80" t="s">
        <v>309</v>
      </c>
      <c r="F41" s="81" t="s">
        <v>310</v>
      </c>
      <c r="G41" s="82"/>
      <c r="H41" s="83">
        <v>0</v>
      </c>
      <c r="I41" s="83">
        <v>0</v>
      </c>
      <c r="J41" s="83">
        <v>0</v>
      </c>
      <c r="K41" s="83">
        <v>0</v>
      </c>
      <c r="L41" s="83">
        <v>0</v>
      </c>
      <c r="M41" s="84">
        <v>0</v>
      </c>
    </row>
    <row r="42" spans="1:13" x14ac:dyDescent="0.25">
      <c r="A42" s="580"/>
      <c r="B42" s="582"/>
      <c r="C42" s="584"/>
      <c r="D42" s="48">
        <v>128303</v>
      </c>
      <c r="E42" s="49" t="s">
        <v>311</v>
      </c>
      <c r="F42" s="50" t="s">
        <v>312</v>
      </c>
      <c r="G42" s="51"/>
      <c r="H42" s="52">
        <v>0</v>
      </c>
      <c r="I42" s="52">
        <v>3450</v>
      </c>
      <c r="J42" s="52">
        <v>0</v>
      </c>
      <c r="K42" s="52">
        <v>0</v>
      </c>
      <c r="L42" s="52">
        <v>0</v>
      </c>
      <c r="M42" s="53">
        <v>3450</v>
      </c>
    </row>
    <row r="43" spans="1:13" x14ac:dyDescent="0.25">
      <c r="A43" s="580"/>
      <c r="B43" s="582"/>
      <c r="C43" s="584"/>
      <c r="D43" s="79">
        <v>128304</v>
      </c>
      <c r="E43" s="80" t="s">
        <v>313</v>
      </c>
      <c r="F43" s="81" t="s">
        <v>314</v>
      </c>
      <c r="G43" s="82"/>
      <c r="H43" s="83">
        <v>0</v>
      </c>
      <c r="I43" s="83">
        <v>7200</v>
      </c>
      <c r="J43" s="83">
        <v>0</v>
      </c>
      <c r="K43" s="83">
        <v>22080</v>
      </c>
      <c r="L43" s="83">
        <v>0</v>
      </c>
      <c r="M43" s="84">
        <v>29280</v>
      </c>
    </row>
    <row r="44" spans="1:13" x14ac:dyDescent="0.25">
      <c r="A44" s="580"/>
      <c r="B44" s="582"/>
      <c r="C44" s="584"/>
      <c r="D44" s="48">
        <v>128305</v>
      </c>
      <c r="E44" s="49" t="s">
        <v>315</v>
      </c>
      <c r="F44" s="50" t="s">
        <v>316</v>
      </c>
      <c r="G44" s="51"/>
      <c r="H44" s="52">
        <v>326725.57864300034</v>
      </c>
      <c r="I44" s="52">
        <v>0</v>
      </c>
      <c r="J44" s="52">
        <v>0</v>
      </c>
      <c r="K44" s="52">
        <v>0</v>
      </c>
      <c r="L44" s="52">
        <v>0</v>
      </c>
      <c r="M44" s="53">
        <v>326725.57864300034</v>
      </c>
    </row>
    <row r="45" spans="1:13" x14ac:dyDescent="0.25">
      <c r="A45" s="580"/>
      <c r="B45" s="582"/>
      <c r="C45" s="584"/>
      <c r="D45" s="79">
        <v>128306</v>
      </c>
      <c r="E45" s="80" t="s">
        <v>317</v>
      </c>
      <c r="F45" s="81" t="s">
        <v>318</v>
      </c>
      <c r="G45" s="82"/>
      <c r="H45" s="83">
        <v>107327.93550454798</v>
      </c>
      <c r="I45" s="83">
        <v>0</v>
      </c>
      <c r="J45" s="83">
        <v>0</v>
      </c>
      <c r="K45" s="83">
        <v>0</v>
      </c>
      <c r="L45" s="83">
        <v>0</v>
      </c>
      <c r="M45" s="84">
        <v>107327.93550454798</v>
      </c>
    </row>
    <row r="46" spans="1:13" x14ac:dyDescent="0.25">
      <c r="A46" s="580"/>
      <c r="B46" s="582"/>
      <c r="C46" s="85" t="str">
        <f>+C41&amp;" Total"</f>
        <v>2.1.6 Product Management Total</v>
      </c>
      <c r="D46" s="86"/>
      <c r="E46" s="87"/>
      <c r="F46" s="88"/>
      <c r="G46" s="89">
        <v>2</v>
      </c>
      <c r="H46" s="90">
        <v>434053.5141475483</v>
      </c>
      <c r="I46" s="90">
        <v>10650</v>
      </c>
      <c r="J46" s="90">
        <v>0</v>
      </c>
      <c r="K46" s="90">
        <v>22080</v>
      </c>
      <c r="L46" s="90">
        <v>0</v>
      </c>
      <c r="M46" s="91">
        <v>466783.5141475483</v>
      </c>
    </row>
    <row r="47" spans="1:13" x14ac:dyDescent="0.25">
      <c r="A47" s="580"/>
      <c r="B47" s="582"/>
      <c r="C47" s="584" t="s">
        <v>319</v>
      </c>
      <c r="D47" s="48">
        <v>120625</v>
      </c>
      <c r="E47" s="49" t="s">
        <v>320</v>
      </c>
      <c r="F47" s="50" t="s">
        <v>321</v>
      </c>
      <c r="G47" s="51"/>
      <c r="H47" s="52">
        <v>255364.29388862499</v>
      </c>
      <c r="I47" s="52">
        <v>42364</v>
      </c>
      <c r="J47" s="52">
        <v>278296</v>
      </c>
      <c r="K47" s="52">
        <v>119069.33333333333</v>
      </c>
      <c r="L47" s="52">
        <v>80000</v>
      </c>
      <c r="M47" s="53">
        <v>775093.62722195836</v>
      </c>
    </row>
    <row r="48" spans="1:13" x14ac:dyDescent="0.25">
      <c r="A48" s="580"/>
      <c r="B48" s="582"/>
      <c r="C48" s="584"/>
      <c r="D48" s="92" t="s">
        <v>322</v>
      </c>
      <c r="E48" s="49" t="s">
        <v>320</v>
      </c>
      <c r="F48" s="50" t="s">
        <v>321</v>
      </c>
      <c r="G48" s="51"/>
      <c r="H48" s="52">
        <v>0</v>
      </c>
      <c r="I48" s="52">
        <v>0</v>
      </c>
      <c r="J48" s="52">
        <v>600000</v>
      </c>
      <c r="K48" s="52">
        <v>0</v>
      </c>
      <c r="L48" s="52">
        <v>0</v>
      </c>
      <c r="M48" s="53">
        <v>600000</v>
      </c>
    </row>
    <row r="49" spans="1:13" x14ac:dyDescent="0.25">
      <c r="A49" s="580"/>
      <c r="B49" s="582"/>
      <c r="C49" s="85" t="str">
        <f>+C47&amp;" Total"</f>
        <v>2.1.7 Implementation of IANA Functions Stewardship Transition &amp; Enhancing ICANN Accountability Total</v>
      </c>
      <c r="D49" s="86"/>
      <c r="E49" s="87"/>
      <c r="F49" s="88"/>
      <c r="G49" s="89">
        <v>1</v>
      </c>
      <c r="H49" s="90">
        <v>255364.29388862499</v>
      </c>
      <c r="I49" s="90">
        <v>42364</v>
      </c>
      <c r="J49" s="90">
        <v>878296</v>
      </c>
      <c r="K49" s="90">
        <v>119069.33333333333</v>
      </c>
      <c r="L49" s="90">
        <v>80000</v>
      </c>
      <c r="M49" s="91">
        <v>1375093.6272219582</v>
      </c>
    </row>
    <row r="50" spans="1:13" ht="15.75" thickBot="1" x14ac:dyDescent="0.3">
      <c r="A50" s="580"/>
      <c r="B50" s="93" t="str">
        <f>+B5&amp;" Total"</f>
        <v>2.1 Foster and coordinate a healthy, secure, stable, and resilient identifier ecosystem Total</v>
      </c>
      <c r="C50" s="94"/>
      <c r="D50" s="95"/>
      <c r="E50" s="96"/>
      <c r="F50" s="97"/>
      <c r="G50" s="98">
        <v>53.516666666666666</v>
      </c>
      <c r="H50" s="99">
        <v>8534256.6264506485</v>
      </c>
      <c r="I50" s="99">
        <v>1214033.03</v>
      </c>
      <c r="J50" s="99">
        <v>3875797</v>
      </c>
      <c r="K50" s="99">
        <v>697729.33333333326</v>
      </c>
      <c r="L50" s="99">
        <v>179000</v>
      </c>
      <c r="M50" s="100">
        <v>14500815.989783982</v>
      </c>
    </row>
    <row r="51" spans="1:13" ht="30" x14ac:dyDescent="0.25">
      <c r="A51" s="580"/>
      <c r="B51" s="581" t="s">
        <v>323</v>
      </c>
      <c r="C51" s="584" t="s">
        <v>324</v>
      </c>
      <c r="D51" s="6">
        <v>11913</v>
      </c>
      <c r="E51" s="24" t="s">
        <v>325</v>
      </c>
      <c r="F51" s="25" t="s">
        <v>326</v>
      </c>
      <c r="G51" s="26"/>
      <c r="H51" s="27">
        <v>0</v>
      </c>
      <c r="I51" s="27">
        <v>0</v>
      </c>
      <c r="J51" s="27">
        <v>0</v>
      </c>
      <c r="K51" s="27">
        <v>0</v>
      </c>
      <c r="L51" s="27">
        <v>0</v>
      </c>
      <c r="M51" s="28">
        <v>0</v>
      </c>
    </row>
    <row r="52" spans="1:13" x14ac:dyDescent="0.25">
      <c r="A52" s="580"/>
      <c r="B52" s="582"/>
      <c r="C52" s="584"/>
      <c r="D52" s="79">
        <v>26119</v>
      </c>
      <c r="E52" s="80" t="s">
        <v>327</v>
      </c>
      <c r="F52" s="81" t="s">
        <v>328</v>
      </c>
      <c r="G52" s="82"/>
      <c r="H52" s="83">
        <v>36959.11458589301</v>
      </c>
      <c r="I52" s="83">
        <v>0</v>
      </c>
      <c r="J52" s="83">
        <v>0</v>
      </c>
      <c r="K52" s="83">
        <v>0</v>
      </c>
      <c r="L52" s="83">
        <v>0</v>
      </c>
      <c r="M52" s="84">
        <v>36959.11458589301</v>
      </c>
    </row>
    <row r="53" spans="1:13" ht="30" x14ac:dyDescent="0.25">
      <c r="A53" s="580"/>
      <c r="B53" s="582"/>
      <c r="C53" s="584"/>
      <c r="D53" s="6">
        <v>31461</v>
      </c>
      <c r="E53" s="24" t="s">
        <v>329</v>
      </c>
      <c r="F53" s="25" t="s">
        <v>330</v>
      </c>
      <c r="G53" s="26"/>
      <c r="H53" s="27">
        <v>36959.11458589301</v>
      </c>
      <c r="I53" s="27">
        <v>0</v>
      </c>
      <c r="J53" s="27">
        <v>0</v>
      </c>
      <c r="K53" s="27">
        <v>0</v>
      </c>
      <c r="L53" s="27">
        <v>0</v>
      </c>
      <c r="M53" s="28">
        <v>36959.11458589301</v>
      </c>
    </row>
    <row r="54" spans="1:13" x14ac:dyDescent="0.25">
      <c r="A54" s="580"/>
      <c r="B54" s="582"/>
      <c r="C54" s="584"/>
      <c r="D54" s="79">
        <v>123558</v>
      </c>
      <c r="E54" s="80" t="s">
        <v>331</v>
      </c>
      <c r="F54" s="81" t="s">
        <v>332</v>
      </c>
      <c r="G54" s="82"/>
      <c r="H54" s="83">
        <v>0</v>
      </c>
      <c r="I54" s="83">
        <v>0</v>
      </c>
      <c r="J54" s="83">
        <v>0</v>
      </c>
      <c r="K54" s="83">
        <v>0</v>
      </c>
      <c r="L54" s="83">
        <v>0</v>
      </c>
      <c r="M54" s="84">
        <v>0</v>
      </c>
    </row>
    <row r="55" spans="1:13" ht="30" x14ac:dyDescent="0.25">
      <c r="A55" s="580"/>
      <c r="B55" s="582"/>
      <c r="C55" s="584"/>
      <c r="D55" s="6">
        <v>128203</v>
      </c>
      <c r="E55" s="24" t="s">
        <v>333</v>
      </c>
      <c r="F55" s="25" t="s">
        <v>334</v>
      </c>
      <c r="G55" s="26"/>
      <c r="H55" s="27">
        <v>193223.63426131601</v>
      </c>
      <c r="I55" s="27">
        <v>15775.999999999995</v>
      </c>
      <c r="J55" s="27">
        <v>0</v>
      </c>
      <c r="K55" s="27">
        <v>0</v>
      </c>
      <c r="L55" s="27">
        <v>0</v>
      </c>
      <c r="M55" s="28">
        <v>208999.63426131601</v>
      </c>
    </row>
    <row r="56" spans="1:13" x14ac:dyDescent="0.25">
      <c r="A56" s="580"/>
      <c r="B56" s="582"/>
      <c r="C56" s="85" t="str">
        <f>+C51&amp;" Total"</f>
        <v>2.2.1 WHOIS Core Function/Service &amp; Improvements Total</v>
      </c>
      <c r="D56" s="86"/>
      <c r="E56" s="87"/>
      <c r="F56" s="88"/>
      <c r="G56" s="89">
        <v>0.6</v>
      </c>
      <c r="H56" s="90">
        <v>267141.86343310203</v>
      </c>
      <c r="I56" s="90">
        <v>15775.999999999995</v>
      </c>
      <c r="J56" s="90">
        <v>0</v>
      </c>
      <c r="K56" s="90">
        <v>0</v>
      </c>
      <c r="L56" s="90">
        <v>0</v>
      </c>
      <c r="M56" s="91">
        <v>282917.86343310203</v>
      </c>
    </row>
    <row r="57" spans="1:13" ht="30" x14ac:dyDescent="0.25">
      <c r="A57" s="580"/>
      <c r="B57" s="582"/>
      <c r="C57" s="584" t="s">
        <v>335</v>
      </c>
      <c r="D57" s="79">
        <v>32009</v>
      </c>
      <c r="E57" s="80" t="s">
        <v>336</v>
      </c>
      <c r="F57" s="81" t="s">
        <v>337</v>
      </c>
      <c r="G57" s="82"/>
      <c r="H57" s="83">
        <v>121374.0034743954</v>
      </c>
      <c r="I57" s="83">
        <v>0</v>
      </c>
      <c r="J57" s="83">
        <v>0</v>
      </c>
      <c r="K57" s="83">
        <v>0</v>
      </c>
      <c r="L57" s="83">
        <v>0</v>
      </c>
      <c r="M57" s="84">
        <v>121374.0034743954</v>
      </c>
    </row>
    <row r="58" spans="1:13" ht="30" x14ac:dyDescent="0.25">
      <c r="A58" s="580"/>
      <c r="B58" s="582"/>
      <c r="C58" s="584"/>
      <c r="D58" s="48">
        <v>32010</v>
      </c>
      <c r="E58" s="49" t="s">
        <v>338</v>
      </c>
      <c r="F58" s="50" t="s">
        <v>339</v>
      </c>
      <c r="G58" s="51"/>
      <c r="H58" s="52">
        <v>104178.91590469773</v>
      </c>
      <c r="I58" s="52">
        <v>0</v>
      </c>
      <c r="J58" s="52">
        <v>0</v>
      </c>
      <c r="K58" s="52">
        <v>0</v>
      </c>
      <c r="L58" s="52">
        <v>0</v>
      </c>
      <c r="M58" s="53">
        <v>104178.91590469773</v>
      </c>
    </row>
    <row r="59" spans="1:13" x14ac:dyDescent="0.25">
      <c r="A59" s="580"/>
      <c r="B59" s="582"/>
      <c r="C59" s="584"/>
      <c r="D59" s="79">
        <v>32011</v>
      </c>
      <c r="E59" s="80" t="s">
        <v>340</v>
      </c>
      <c r="F59" s="81" t="s">
        <v>341</v>
      </c>
      <c r="G59" s="82"/>
      <c r="H59" s="83">
        <v>193456.49610875003</v>
      </c>
      <c r="I59" s="83">
        <v>0</v>
      </c>
      <c r="J59" s="83">
        <v>0</v>
      </c>
      <c r="K59" s="83">
        <v>52000</v>
      </c>
      <c r="L59" s="83">
        <v>25000</v>
      </c>
      <c r="M59" s="84">
        <v>270456.49610875</v>
      </c>
    </row>
    <row r="60" spans="1:13" ht="30" x14ac:dyDescent="0.25">
      <c r="A60" s="580"/>
      <c r="B60" s="582"/>
      <c r="C60" s="584"/>
      <c r="D60" s="48">
        <v>127449</v>
      </c>
      <c r="E60" s="49" t="s">
        <v>342</v>
      </c>
      <c r="F60" s="50" t="s">
        <v>337</v>
      </c>
      <c r="G60" s="51"/>
      <c r="H60" s="52">
        <v>0</v>
      </c>
      <c r="I60" s="52">
        <v>0</v>
      </c>
      <c r="J60" s="52">
        <v>60000</v>
      </c>
      <c r="K60" s="52">
        <v>1000</v>
      </c>
      <c r="L60" s="52">
        <v>24000</v>
      </c>
      <c r="M60" s="53">
        <v>85000</v>
      </c>
    </row>
    <row r="61" spans="1:13" x14ac:dyDescent="0.25">
      <c r="A61" s="580"/>
      <c r="B61" s="582"/>
      <c r="C61" s="584"/>
      <c r="D61" s="79">
        <v>127452</v>
      </c>
      <c r="E61" s="80" t="s">
        <v>343</v>
      </c>
      <c r="F61" s="81" t="s">
        <v>343</v>
      </c>
      <c r="G61" s="82"/>
      <c r="H61" s="83">
        <v>28163.984783750002</v>
      </c>
      <c r="I61" s="83">
        <v>25000</v>
      </c>
      <c r="J61" s="83">
        <v>0</v>
      </c>
      <c r="K61" s="83">
        <v>50000</v>
      </c>
      <c r="L61" s="83">
        <v>0</v>
      </c>
      <c r="M61" s="84">
        <v>103163.98478375</v>
      </c>
    </row>
    <row r="62" spans="1:13" x14ac:dyDescent="0.25">
      <c r="A62" s="580"/>
      <c r="B62" s="582"/>
      <c r="C62" s="584"/>
      <c r="D62" s="48">
        <v>127453</v>
      </c>
      <c r="E62" s="49" t="s">
        <v>344</v>
      </c>
      <c r="F62" s="50" t="s">
        <v>344</v>
      </c>
      <c r="G62" s="51"/>
      <c r="H62" s="52">
        <v>163688.16739189543</v>
      </c>
      <c r="I62" s="52">
        <v>0</v>
      </c>
      <c r="J62" s="52">
        <v>120000</v>
      </c>
      <c r="K62" s="52">
        <v>0</v>
      </c>
      <c r="L62" s="52">
        <v>0</v>
      </c>
      <c r="M62" s="53">
        <v>283688.16739189543</v>
      </c>
    </row>
    <row r="63" spans="1:13" x14ac:dyDescent="0.25">
      <c r="A63" s="580"/>
      <c r="B63" s="582"/>
      <c r="C63" s="85" t="str">
        <f>+C57&amp;" Total"</f>
        <v>2.2.2 Identifier Evolution Total</v>
      </c>
      <c r="D63" s="86"/>
      <c r="E63" s="87"/>
      <c r="F63" s="88"/>
      <c r="G63" s="89">
        <v>1.9500000000000002</v>
      </c>
      <c r="H63" s="90">
        <v>610861.56766348868</v>
      </c>
      <c r="I63" s="90">
        <v>25000</v>
      </c>
      <c r="J63" s="90">
        <v>180000</v>
      </c>
      <c r="K63" s="90">
        <v>103000</v>
      </c>
      <c r="L63" s="90">
        <v>49000</v>
      </c>
      <c r="M63" s="91">
        <v>967861.56766348856</v>
      </c>
    </row>
    <row r="64" spans="1:13" x14ac:dyDescent="0.25">
      <c r="A64" s="580"/>
      <c r="B64" s="582"/>
      <c r="C64" s="494" t="s">
        <v>345</v>
      </c>
      <c r="D64" s="6">
        <v>32002</v>
      </c>
      <c r="E64" s="24" t="s">
        <v>346</v>
      </c>
      <c r="F64" s="25" t="s">
        <v>347</v>
      </c>
      <c r="G64" s="26"/>
      <c r="H64" s="27">
        <v>67986.274717499997</v>
      </c>
      <c r="I64" s="27">
        <v>0</v>
      </c>
      <c r="J64" s="27">
        <v>0</v>
      </c>
      <c r="K64" s="27">
        <v>0</v>
      </c>
      <c r="L64" s="27">
        <v>0</v>
      </c>
      <c r="M64" s="28">
        <v>67986.274717499997</v>
      </c>
    </row>
    <row r="65" spans="1:13" x14ac:dyDescent="0.25">
      <c r="A65" s="580"/>
      <c r="B65" s="582"/>
      <c r="C65" s="85" t="str">
        <f>+C64&amp;" Total"</f>
        <v>2.2.3 Technical Experts Group Total</v>
      </c>
      <c r="D65" s="86"/>
      <c r="E65" s="87"/>
      <c r="F65" s="88"/>
      <c r="G65" s="89">
        <v>0.3</v>
      </c>
      <c r="H65" s="90">
        <v>67986.274717499997</v>
      </c>
      <c r="I65" s="90">
        <v>0</v>
      </c>
      <c r="J65" s="90">
        <v>0</v>
      </c>
      <c r="K65" s="90">
        <v>0</v>
      </c>
      <c r="L65" s="90">
        <v>0</v>
      </c>
      <c r="M65" s="91">
        <v>67986.274717499997</v>
      </c>
    </row>
    <row r="66" spans="1:13" x14ac:dyDescent="0.25">
      <c r="A66" s="580"/>
      <c r="B66" s="582"/>
      <c r="C66" s="585" t="s">
        <v>348</v>
      </c>
      <c r="D66" s="6">
        <v>32000</v>
      </c>
      <c r="E66" s="24" t="s">
        <v>349</v>
      </c>
      <c r="F66" s="25" t="s">
        <v>350</v>
      </c>
      <c r="G66" s="26"/>
      <c r="H66" s="27">
        <v>216239.74117216305</v>
      </c>
      <c r="I66" s="27">
        <v>12000</v>
      </c>
      <c r="J66" s="27">
        <v>36000</v>
      </c>
      <c r="K66" s="27">
        <v>0</v>
      </c>
      <c r="L66" s="27">
        <v>0</v>
      </c>
      <c r="M66" s="28">
        <v>264239.74117216305</v>
      </c>
    </row>
    <row r="67" spans="1:13" ht="60" x14ac:dyDescent="0.25">
      <c r="A67" s="580"/>
      <c r="B67" s="582"/>
      <c r="C67" s="585"/>
      <c r="D67" s="79">
        <v>32001</v>
      </c>
      <c r="E67" s="80" t="s">
        <v>351</v>
      </c>
      <c r="F67" s="81" t="s">
        <v>352</v>
      </c>
      <c r="G67" s="82"/>
      <c r="H67" s="83">
        <v>72530.575899461488</v>
      </c>
      <c r="I67" s="83">
        <v>0</v>
      </c>
      <c r="J67" s="83">
        <v>0</v>
      </c>
      <c r="K67" s="83">
        <v>0</v>
      </c>
      <c r="L67" s="83">
        <v>60000</v>
      </c>
      <c r="M67" s="84">
        <v>132530.57589946149</v>
      </c>
    </row>
    <row r="68" spans="1:13" ht="30" x14ac:dyDescent="0.25">
      <c r="A68" s="580"/>
      <c r="B68" s="582"/>
      <c r="C68" s="585"/>
      <c r="D68" s="6">
        <v>32005</v>
      </c>
      <c r="E68" s="24" t="s">
        <v>353</v>
      </c>
      <c r="F68" s="25" t="s">
        <v>354</v>
      </c>
      <c r="G68" s="26"/>
      <c r="H68" s="27">
        <v>36398.679158750005</v>
      </c>
      <c r="I68" s="27">
        <v>0</v>
      </c>
      <c r="J68" s="27">
        <v>36000</v>
      </c>
      <c r="K68" s="27">
        <v>13000</v>
      </c>
      <c r="L68" s="27">
        <v>35000</v>
      </c>
      <c r="M68" s="28">
        <v>120398.67915875</v>
      </c>
    </row>
    <row r="69" spans="1:13" ht="30" x14ac:dyDescent="0.25">
      <c r="A69" s="580"/>
      <c r="B69" s="582"/>
      <c r="C69" s="585"/>
      <c r="D69" s="79">
        <v>32006</v>
      </c>
      <c r="E69" s="80" t="s">
        <v>355</v>
      </c>
      <c r="F69" s="81" t="s">
        <v>356</v>
      </c>
      <c r="G69" s="82"/>
      <c r="H69" s="83">
        <v>229822.2836560045</v>
      </c>
      <c r="I69" s="83">
        <v>3000</v>
      </c>
      <c r="J69" s="83">
        <v>48000</v>
      </c>
      <c r="K69" s="83">
        <v>0</v>
      </c>
      <c r="L69" s="83">
        <v>10000</v>
      </c>
      <c r="M69" s="84">
        <v>290822.28365600447</v>
      </c>
    </row>
    <row r="70" spans="1:13" x14ac:dyDescent="0.25">
      <c r="A70" s="580"/>
      <c r="B70" s="582"/>
      <c r="C70" s="585"/>
      <c r="D70" s="6">
        <v>32007</v>
      </c>
      <c r="E70" s="24" t="s">
        <v>357</v>
      </c>
      <c r="F70" s="25" t="s">
        <v>358</v>
      </c>
      <c r="G70" s="26"/>
      <c r="H70" s="27">
        <v>244725.45729170943</v>
      </c>
      <c r="I70" s="27">
        <v>0</v>
      </c>
      <c r="J70" s="27">
        <v>48000</v>
      </c>
      <c r="K70" s="27">
        <v>0</v>
      </c>
      <c r="L70" s="27">
        <v>40000</v>
      </c>
      <c r="M70" s="28">
        <v>332725.45729170943</v>
      </c>
    </row>
    <row r="71" spans="1:13" ht="165" x14ac:dyDescent="0.25">
      <c r="A71" s="580"/>
      <c r="B71" s="582"/>
      <c r="C71" s="585"/>
      <c r="D71" s="79">
        <v>124203</v>
      </c>
      <c r="E71" s="80" t="s">
        <v>359</v>
      </c>
      <c r="F71" s="81" t="s">
        <v>360</v>
      </c>
      <c r="G71" s="82"/>
      <c r="H71" s="83">
        <v>210897.54671662912</v>
      </c>
      <c r="I71" s="83">
        <v>0</v>
      </c>
      <c r="J71" s="83">
        <v>0</v>
      </c>
      <c r="K71" s="83">
        <v>0</v>
      </c>
      <c r="L71" s="83">
        <v>0</v>
      </c>
      <c r="M71" s="84">
        <v>210897.54671662912</v>
      </c>
    </row>
    <row r="72" spans="1:13" ht="30" x14ac:dyDescent="0.25">
      <c r="A72" s="580"/>
      <c r="B72" s="582"/>
      <c r="C72" s="585"/>
      <c r="D72" s="6">
        <v>124204</v>
      </c>
      <c r="E72" s="24" t="s">
        <v>361</v>
      </c>
      <c r="F72" s="25" t="s">
        <v>362</v>
      </c>
      <c r="G72" s="26"/>
      <c r="H72" s="27">
        <v>231187.83089225914</v>
      </c>
      <c r="I72" s="27">
        <v>80996.049999999988</v>
      </c>
      <c r="J72" s="27">
        <v>0</v>
      </c>
      <c r="K72" s="27">
        <v>4320</v>
      </c>
      <c r="L72" s="27">
        <v>0</v>
      </c>
      <c r="M72" s="28">
        <v>316503.88089225913</v>
      </c>
    </row>
    <row r="73" spans="1:13" x14ac:dyDescent="0.25">
      <c r="A73" s="580"/>
      <c r="B73" s="582"/>
      <c r="C73" s="585"/>
      <c r="D73" s="79">
        <v>124205</v>
      </c>
      <c r="E73" s="80" t="s">
        <v>363</v>
      </c>
      <c r="F73" s="81" t="s">
        <v>364</v>
      </c>
      <c r="G73" s="82"/>
      <c r="H73" s="83">
        <v>546415.48042829428</v>
      </c>
      <c r="I73" s="83">
        <v>162952.01999999999</v>
      </c>
      <c r="J73" s="83">
        <v>0</v>
      </c>
      <c r="K73" s="83">
        <v>90000</v>
      </c>
      <c r="L73" s="83">
        <v>0</v>
      </c>
      <c r="M73" s="84">
        <v>799367.5004282943</v>
      </c>
    </row>
    <row r="74" spans="1:13" ht="150" x14ac:dyDescent="0.25">
      <c r="A74" s="580"/>
      <c r="B74" s="582"/>
      <c r="C74" s="585"/>
      <c r="D74" s="6">
        <v>124206</v>
      </c>
      <c r="E74" s="24" t="s">
        <v>365</v>
      </c>
      <c r="F74" s="25" t="s">
        <v>366</v>
      </c>
      <c r="G74" s="26"/>
      <c r="H74" s="27">
        <v>301228.69810026418</v>
      </c>
      <c r="I74" s="27">
        <v>0</v>
      </c>
      <c r="J74" s="27">
        <v>220000</v>
      </c>
      <c r="K74" s="27">
        <v>0</v>
      </c>
      <c r="L74" s="27">
        <v>0</v>
      </c>
      <c r="M74" s="28">
        <v>521228.69810026418</v>
      </c>
    </row>
    <row r="75" spans="1:13" ht="60" x14ac:dyDescent="0.25">
      <c r="A75" s="580"/>
      <c r="B75" s="582"/>
      <c r="C75" s="585"/>
      <c r="D75" s="79">
        <v>124207</v>
      </c>
      <c r="E75" s="80" t="s">
        <v>367</v>
      </c>
      <c r="F75" s="81" t="s">
        <v>368</v>
      </c>
      <c r="G75" s="82"/>
      <c r="H75" s="83">
        <v>477058.53413626424</v>
      </c>
      <c r="I75" s="83">
        <v>9952</v>
      </c>
      <c r="J75" s="83">
        <v>0</v>
      </c>
      <c r="K75" s="83">
        <v>0</v>
      </c>
      <c r="L75" s="83">
        <v>0</v>
      </c>
      <c r="M75" s="84">
        <v>487010.53413626424</v>
      </c>
    </row>
    <row r="76" spans="1:13" x14ac:dyDescent="0.25">
      <c r="A76" s="580"/>
      <c r="B76" s="582"/>
      <c r="C76" s="585"/>
      <c r="D76" s="6">
        <v>124208</v>
      </c>
      <c r="E76" s="24" t="s">
        <v>369</v>
      </c>
      <c r="F76" s="25" t="s">
        <v>370</v>
      </c>
      <c r="G76" s="26"/>
      <c r="H76" s="27">
        <v>247687.37689258007</v>
      </c>
      <c r="I76" s="27">
        <v>0</v>
      </c>
      <c r="J76" s="27">
        <v>0</v>
      </c>
      <c r="K76" s="27">
        <v>40000</v>
      </c>
      <c r="L76" s="27">
        <v>0</v>
      </c>
      <c r="M76" s="28">
        <v>287687.37689258007</v>
      </c>
    </row>
    <row r="77" spans="1:13" x14ac:dyDescent="0.25">
      <c r="A77" s="580"/>
      <c r="B77" s="582"/>
      <c r="C77" s="85" t="str">
        <f>+C66&amp;" Total"</f>
        <v>2.2.4 Security, Stability, and Resiliency of Internet Identifiers Total</v>
      </c>
      <c r="D77" s="86"/>
      <c r="E77" s="87"/>
      <c r="F77" s="88"/>
      <c r="G77" s="89">
        <v>10.6</v>
      </c>
      <c r="H77" s="101">
        <v>2814192.2043443792</v>
      </c>
      <c r="I77" s="101">
        <v>268900.06999999995</v>
      </c>
      <c r="J77" s="101">
        <v>388000</v>
      </c>
      <c r="K77" s="101">
        <v>147320</v>
      </c>
      <c r="L77" s="101">
        <v>145000</v>
      </c>
      <c r="M77" s="102">
        <v>3763412.2743443791</v>
      </c>
    </row>
    <row r="78" spans="1:13" ht="15.75" thickBot="1" x14ac:dyDescent="0.3">
      <c r="A78" s="580"/>
      <c r="B78" s="93" t="str">
        <f>+B51&amp;" Total"</f>
        <v>2.2 Proactively plan for changes in the use of unique identifiers and develop technology roadmaps to help guide ICANN activities Total</v>
      </c>
      <c r="C78" s="94"/>
      <c r="D78" s="103"/>
      <c r="E78" s="94"/>
      <c r="F78" s="104"/>
      <c r="G78" s="98">
        <v>13.45</v>
      </c>
      <c r="H78" s="99">
        <v>3760181.9101584698</v>
      </c>
      <c r="I78" s="99">
        <v>309676.06999999995</v>
      </c>
      <c r="J78" s="99">
        <v>568000</v>
      </c>
      <c r="K78" s="99">
        <v>250320</v>
      </c>
      <c r="L78" s="99">
        <v>194000</v>
      </c>
      <c r="M78" s="100">
        <v>5082177.9801584696</v>
      </c>
    </row>
    <row r="79" spans="1:13" ht="75" x14ac:dyDescent="0.25">
      <c r="A79" s="580"/>
      <c r="B79" s="581" t="s">
        <v>371</v>
      </c>
      <c r="C79" s="513" t="s">
        <v>853</v>
      </c>
      <c r="D79" s="79">
        <v>129657</v>
      </c>
      <c r="E79" s="80" t="s">
        <v>372</v>
      </c>
      <c r="F79" s="81" t="s">
        <v>373</v>
      </c>
      <c r="G79" s="82"/>
      <c r="H79" s="83">
        <v>173250</v>
      </c>
      <c r="I79" s="83">
        <v>0</v>
      </c>
      <c r="J79" s="83">
        <v>0</v>
      </c>
      <c r="K79" s="83">
        <v>0</v>
      </c>
      <c r="L79" s="83">
        <v>0</v>
      </c>
      <c r="M79" s="84">
        <v>173250</v>
      </c>
    </row>
    <row r="80" spans="1:13" x14ac:dyDescent="0.25">
      <c r="A80" s="580"/>
      <c r="B80" s="582"/>
      <c r="C80" s="85" t="str">
        <f>+C79&amp;" Total"</f>
        <v>2.3.1 Registration Directory Services Analysis and Development  Total</v>
      </c>
      <c r="D80" s="86"/>
      <c r="E80" s="87"/>
      <c r="F80" s="88"/>
      <c r="G80" s="89">
        <v>1</v>
      </c>
      <c r="H80" s="90">
        <v>173250</v>
      </c>
      <c r="I80" s="90">
        <v>0</v>
      </c>
      <c r="J80" s="90">
        <v>0</v>
      </c>
      <c r="K80" s="90">
        <v>0</v>
      </c>
      <c r="L80" s="90">
        <v>0</v>
      </c>
      <c r="M80" s="91">
        <v>173250</v>
      </c>
    </row>
    <row r="81" spans="1:13" x14ac:dyDescent="0.25">
      <c r="A81" s="580"/>
      <c r="B81" s="582"/>
      <c r="C81" s="85" t="s">
        <v>374</v>
      </c>
      <c r="D81" s="105" t="s">
        <v>375</v>
      </c>
      <c r="E81" s="24" t="s">
        <v>376</v>
      </c>
      <c r="F81" s="25" t="s">
        <v>376</v>
      </c>
      <c r="G81" s="26"/>
      <c r="H81" s="27">
        <v>0</v>
      </c>
      <c r="I81" s="27">
        <v>0</v>
      </c>
      <c r="J81" s="27">
        <v>0</v>
      </c>
      <c r="K81" s="27">
        <v>0</v>
      </c>
      <c r="L81" s="27">
        <v>0</v>
      </c>
      <c r="M81" s="28">
        <v>0</v>
      </c>
    </row>
    <row r="82" spans="1:13" x14ac:dyDescent="0.25">
      <c r="A82" s="580"/>
      <c r="B82" s="582"/>
      <c r="C82" s="85" t="str">
        <f>+C81&amp;" Total"</f>
        <v>2.3.2 Placeholder: Projects in this portfolio were moved to 2.1.5 based on feedback received on the draft plans. This placeholder has been retained to minimize reader confusion regarding portfolio numbering. Total</v>
      </c>
      <c r="D82" s="86"/>
      <c r="E82" s="87"/>
      <c r="F82" s="88"/>
      <c r="G82" s="89">
        <v>0</v>
      </c>
      <c r="H82" s="90">
        <v>0</v>
      </c>
      <c r="I82" s="90">
        <v>0</v>
      </c>
      <c r="J82" s="90">
        <v>0</v>
      </c>
      <c r="K82" s="90">
        <v>0</v>
      </c>
      <c r="L82" s="90">
        <v>0</v>
      </c>
      <c r="M82" s="91">
        <v>0</v>
      </c>
    </row>
    <row r="83" spans="1:13" ht="90" x14ac:dyDescent="0.25">
      <c r="A83" s="580"/>
      <c r="B83" s="582"/>
      <c r="C83" s="584" t="s">
        <v>377</v>
      </c>
      <c r="D83" s="79">
        <v>10343</v>
      </c>
      <c r="E83" s="80" t="s">
        <v>378</v>
      </c>
      <c r="F83" s="81" t="s">
        <v>379</v>
      </c>
      <c r="G83" s="82"/>
      <c r="H83" s="83">
        <v>368652.69616741408</v>
      </c>
      <c r="I83" s="83">
        <v>0</v>
      </c>
      <c r="J83" s="83">
        <v>193400</v>
      </c>
      <c r="K83" s="83">
        <v>0</v>
      </c>
      <c r="L83" s="83">
        <v>0</v>
      </c>
      <c r="M83" s="84">
        <v>562052.69616741408</v>
      </c>
    </row>
    <row r="84" spans="1:13" ht="45" x14ac:dyDescent="0.25">
      <c r="A84" s="580"/>
      <c r="B84" s="582"/>
      <c r="C84" s="584"/>
      <c r="D84" s="6">
        <v>26015</v>
      </c>
      <c r="E84" s="24" t="s">
        <v>380</v>
      </c>
      <c r="F84" s="25" t="s">
        <v>381</v>
      </c>
      <c r="G84" s="26"/>
      <c r="H84" s="27">
        <v>168000</v>
      </c>
      <c r="I84" s="27">
        <v>0</v>
      </c>
      <c r="J84" s="27">
        <v>0</v>
      </c>
      <c r="K84" s="27">
        <v>0</v>
      </c>
      <c r="L84" s="27">
        <v>0</v>
      </c>
      <c r="M84" s="28">
        <v>168000</v>
      </c>
    </row>
    <row r="85" spans="1:13" x14ac:dyDescent="0.25">
      <c r="A85" s="580"/>
      <c r="B85" s="582"/>
      <c r="C85" s="584"/>
      <c r="D85" s="79">
        <v>122002</v>
      </c>
      <c r="E85" s="80" t="s">
        <v>382</v>
      </c>
      <c r="F85" s="81" t="s">
        <v>383</v>
      </c>
      <c r="G85" s="82"/>
      <c r="H85" s="83">
        <v>35364.537185474197</v>
      </c>
      <c r="I85" s="83">
        <v>0</v>
      </c>
      <c r="J85" s="83">
        <v>0</v>
      </c>
      <c r="K85" s="83">
        <v>5000</v>
      </c>
      <c r="L85" s="83">
        <v>0</v>
      </c>
      <c r="M85" s="84">
        <v>40364.537185474197</v>
      </c>
    </row>
    <row r="86" spans="1:13" x14ac:dyDescent="0.25">
      <c r="A86" s="580"/>
      <c r="B86" s="582"/>
      <c r="C86" s="85" t="str">
        <f>+C83&amp;" Total"</f>
        <v>2.3.3 GDD Technical Services Total</v>
      </c>
      <c r="D86" s="86"/>
      <c r="E86" s="87"/>
      <c r="F86" s="88"/>
      <c r="G86" s="89">
        <v>3.3499999999999996</v>
      </c>
      <c r="H86" s="90">
        <v>572017.23335288826</v>
      </c>
      <c r="I86" s="90">
        <v>0</v>
      </c>
      <c r="J86" s="90">
        <v>193400</v>
      </c>
      <c r="K86" s="90">
        <v>5000</v>
      </c>
      <c r="L86" s="90">
        <v>0</v>
      </c>
      <c r="M86" s="91">
        <v>770417.23335288826</v>
      </c>
    </row>
    <row r="87" spans="1:13" ht="30" x14ac:dyDescent="0.25">
      <c r="A87" s="580"/>
      <c r="B87" s="582"/>
      <c r="C87" s="584" t="s">
        <v>384</v>
      </c>
      <c r="D87" s="79">
        <v>10753</v>
      </c>
      <c r="E87" s="80" t="s">
        <v>385</v>
      </c>
      <c r="F87" s="81" t="s">
        <v>386</v>
      </c>
      <c r="G87" s="82"/>
      <c r="H87" s="83">
        <v>10381.415625000001</v>
      </c>
      <c r="I87" s="83">
        <v>0</v>
      </c>
      <c r="J87" s="83">
        <v>80000</v>
      </c>
      <c r="K87" s="83">
        <v>0</v>
      </c>
      <c r="L87" s="83">
        <v>0</v>
      </c>
      <c r="M87" s="84">
        <v>90381.415624999994</v>
      </c>
    </row>
    <row r="88" spans="1:13" ht="60" x14ac:dyDescent="0.25">
      <c r="A88" s="580"/>
      <c r="B88" s="582"/>
      <c r="C88" s="584"/>
      <c r="D88" s="6">
        <v>10855</v>
      </c>
      <c r="E88" s="24" t="s">
        <v>387</v>
      </c>
      <c r="F88" s="25" t="s">
        <v>388</v>
      </c>
      <c r="G88" s="26"/>
      <c r="H88" s="27">
        <v>40141.473750000005</v>
      </c>
      <c r="I88" s="27">
        <v>154059</v>
      </c>
      <c r="J88" s="27">
        <v>459400</v>
      </c>
      <c r="K88" s="27">
        <v>12400</v>
      </c>
      <c r="L88" s="27">
        <v>0</v>
      </c>
      <c r="M88" s="28">
        <v>666000.47375</v>
      </c>
    </row>
    <row r="89" spans="1:13" ht="120" x14ac:dyDescent="0.25">
      <c r="A89" s="580"/>
      <c r="B89" s="582"/>
      <c r="C89" s="584"/>
      <c r="D89" s="79">
        <v>13006</v>
      </c>
      <c r="E89" s="80" t="s">
        <v>389</v>
      </c>
      <c r="F89" s="81" t="s">
        <v>390</v>
      </c>
      <c r="G89" s="82"/>
      <c r="H89" s="83">
        <v>50522.889374999999</v>
      </c>
      <c r="I89" s="83">
        <v>44850</v>
      </c>
      <c r="J89" s="83">
        <v>100000</v>
      </c>
      <c r="K89" s="83">
        <v>0</v>
      </c>
      <c r="L89" s="83">
        <v>0</v>
      </c>
      <c r="M89" s="84">
        <v>195372.889375</v>
      </c>
    </row>
    <row r="90" spans="1:13" x14ac:dyDescent="0.25">
      <c r="A90" s="580"/>
      <c r="B90" s="582"/>
      <c r="C90" s="584"/>
      <c r="D90" s="6">
        <v>31207</v>
      </c>
      <c r="E90" s="24" t="s">
        <v>391</v>
      </c>
      <c r="F90" s="25" t="s">
        <v>392</v>
      </c>
      <c r="G90" s="26"/>
      <c r="H90" s="27">
        <v>15226.076249999998</v>
      </c>
      <c r="I90" s="27">
        <v>0</v>
      </c>
      <c r="J90" s="27">
        <v>110000</v>
      </c>
      <c r="K90" s="27">
        <v>0</v>
      </c>
      <c r="L90" s="27">
        <v>0</v>
      </c>
      <c r="M90" s="28">
        <v>125226.07625</v>
      </c>
    </row>
    <row r="91" spans="1:13" ht="45" x14ac:dyDescent="0.25">
      <c r="A91" s="580"/>
      <c r="B91" s="582"/>
      <c r="C91" s="584"/>
      <c r="D91" s="79">
        <v>100454</v>
      </c>
      <c r="E91" s="80" t="s">
        <v>393</v>
      </c>
      <c r="F91" s="81" t="s">
        <v>394</v>
      </c>
      <c r="G91" s="82"/>
      <c r="H91" s="83">
        <v>7613.0381249999991</v>
      </c>
      <c r="I91" s="83">
        <v>0</v>
      </c>
      <c r="J91" s="83">
        <v>30000</v>
      </c>
      <c r="K91" s="83">
        <v>0</v>
      </c>
      <c r="L91" s="83">
        <v>0</v>
      </c>
      <c r="M91" s="84">
        <v>37613.038124999999</v>
      </c>
    </row>
    <row r="92" spans="1:13" x14ac:dyDescent="0.25">
      <c r="A92" s="580"/>
      <c r="B92" s="582"/>
      <c r="C92" s="584"/>
      <c r="D92" s="6">
        <v>100459</v>
      </c>
      <c r="E92" s="24" t="s">
        <v>395</v>
      </c>
      <c r="F92" s="25" t="s">
        <v>395</v>
      </c>
      <c r="G92" s="26"/>
      <c r="H92" s="27">
        <v>30452.152499999997</v>
      </c>
      <c r="I92" s="27">
        <v>3317.333333333333</v>
      </c>
      <c r="J92" s="27">
        <v>0</v>
      </c>
      <c r="K92" s="27">
        <v>0</v>
      </c>
      <c r="L92" s="27">
        <v>0</v>
      </c>
      <c r="M92" s="53">
        <v>33769.485833333332</v>
      </c>
    </row>
    <row r="93" spans="1:13" x14ac:dyDescent="0.25">
      <c r="A93" s="580"/>
      <c r="B93" s="582"/>
      <c r="C93" s="584"/>
      <c r="D93" s="79">
        <v>100460</v>
      </c>
      <c r="E93" s="80" t="s">
        <v>396</v>
      </c>
      <c r="F93" s="81" t="s">
        <v>396</v>
      </c>
      <c r="G93" s="82"/>
      <c r="H93" s="83">
        <v>11765.604374999999</v>
      </c>
      <c r="I93" s="83">
        <v>15800</v>
      </c>
      <c r="J93" s="83">
        <v>0</v>
      </c>
      <c r="K93" s="83">
        <v>0</v>
      </c>
      <c r="L93" s="83">
        <v>0</v>
      </c>
      <c r="M93" s="84">
        <v>27565.604374999999</v>
      </c>
    </row>
    <row r="94" spans="1:13" x14ac:dyDescent="0.25">
      <c r="A94" s="580"/>
      <c r="B94" s="582"/>
      <c r="C94" s="85" t="str">
        <f>+C87&amp;" Total"</f>
        <v>2.3.4 Internationalized Domain Names Total</v>
      </c>
      <c r="D94" s="86"/>
      <c r="E94" s="87"/>
      <c r="F94" s="88"/>
      <c r="G94" s="89">
        <v>1</v>
      </c>
      <c r="H94" s="90">
        <v>166102.65</v>
      </c>
      <c r="I94" s="90">
        <v>218026.33333333334</v>
      </c>
      <c r="J94" s="90">
        <v>779400</v>
      </c>
      <c r="K94" s="90">
        <v>12400</v>
      </c>
      <c r="L94" s="90">
        <v>0</v>
      </c>
      <c r="M94" s="91">
        <v>1175928.9833333334</v>
      </c>
    </row>
    <row r="95" spans="1:13" x14ac:dyDescent="0.25">
      <c r="A95" s="580"/>
      <c r="B95" s="582"/>
      <c r="C95" s="584" t="s">
        <v>397</v>
      </c>
      <c r="D95" s="79">
        <v>124086</v>
      </c>
      <c r="E95" s="80" t="s">
        <v>398</v>
      </c>
      <c r="F95" s="81" t="s">
        <v>399</v>
      </c>
      <c r="G95" s="82"/>
      <c r="H95" s="83">
        <v>135239.78327809999</v>
      </c>
      <c r="I95" s="83">
        <v>13800</v>
      </c>
      <c r="J95" s="83">
        <v>1900500</v>
      </c>
      <c r="K95" s="83">
        <v>0</v>
      </c>
      <c r="L95" s="83">
        <v>0</v>
      </c>
      <c r="M95" s="84">
        <v>2049539.7832781</v>
      </c>
    </row>
    <row r="96" spans="1:13" ht="30" x14ac:dyDescent="0.25">
      <c r="A96" s="580"/>
      <c r="B96" s="582"/>
      <c r="C96" s="584"/>
      <c r="D96" s="6">
        <v>124087</v>
      </c>
      <c r="E96" s="24" t="s">
        <v>400</v>
      </c>
      <c r="F96" s="25" t="s">
        <v>401</v>
      </c>
      <c r="G96" s="26"/>
      <c r="H96" s="27">
        <v>403947.74183867098</v>
      </c>
      <c r="I96" s="27">
        <v>98572</v>
      </c>
      <c r="J96" s="27">
        <v>150000</v>
      </c>
      <c r="K96" s="27">
        <v>372320</v>
      </c>
      <c r="L96" s="27">
        <v>0</v>
      </c>
      <c r="M96" s="28">
        <v>1024839.741838671</v>
      </c>
    </row>
    <row r="97" spans="1:13" ht="45" x14ac:dyDescent="0.25">
      <c r="A97" s="580"/>
      <c r="B97" s="582"/>
      <c r="C97" s="584"/>
      <c r="D97" s="79">
        <v>124090</v>
      </c>
      <c r="E97" s="80" t="s">
        <v>402</v>
      </c>
      <c r="F97" s="81" t="s">
        <v>403</v>
      </c>
      <c r="G97" s="82"/>
      <c r="H97" s="83">
        <v>132048.28623855</v>
      </c>
      <c r="I97" s="83">
        <v>15362.666666666668</v>
      </c>
      <c r="J97" s="83">
        <v>2828500</v>
      </c>
      <c r="K97" s="83">
        <v>0</v>
      </c>
      <c r="L97" s="83">
        <v>0</v>
      </c>
      <c r="M97" s="84">
        <v>2975910.9529052167</v>
      </c>
    </row>
    <row r="98" spans="1:13" x14ac:dyDescent="0.25">
      <c r="A98" s="580"/>
      <c r="B98" s="582"/>
      <c r="C98" s="584"/>
      <c r="D98" s="6">
        <v>124189</v>
      </c>
      <c r="E98" s="24" t="s">
        <v>404</v>
      </c>
      <c r="F98" s="25" t="s">
        <v>405</v>
      </c>
      <c r="G98" s="26"/>
      <c r="H98" s="27">
        <v>24130.018350856008</v>
      </c>
      <c r="I98" s="27">
        <v>0</v>
      </c>
      <c r="J98" s="27">
        <v>550000</v>
      </c>
      <c r="K98" s="27">
        <v>0</v>
      </c>
      <c r="L98" s="27">
        <v>0</v>
      </c>
      <c r="M98" s="28">
        <v>574130.01835085603</v>
      </c>
    </row>
    <row r="99" spans="1:13" x14ac:dyDescent="0.25">
      <c r="A99" s="580"/>
      <c r="B99" s="582"/>
      <c r="C99" s="584"/>
      <c r="D99" s="79">
        <v>124347</v>
      </c>
      <c r="E99" s="80" t="s">
        <v>406</v>
      </c>
      <c r="F99" s="81" t="s">
        <v>407</v>
      </c>
      <c r="G99" s="82"/>
      <c r="H99" s="83">
        <v>2801568.6069589704</v>
      </c>
      <c r="I99" s="83">
        <v>713398.22843431216</v>
      </c>
      <c r="J99" s="83">
        <v>796811.22357397585</v>
      </c>
      <c r="K99" s="83">
        <v>758363.46072119928</v>
      </c>
      <c r="L99" s="83">
        <v>0</v>
      </c>
      <c r="M99" s="84">
        <v>5070141.5196884582</v>
      </c>
    </row>
    <row r="100" spans="1:13" ht="75" x14ac:dyDescent="0.25">
      <c r="A100" s="580"/>
      <c r="B100" s="582"/>
      <c r="C100" s="584"/>
      <c r="D100" s="6">
        <v>125262</v>
      </c>
      <c r="E100" s="24" t="s">
        <v>408</v>
      </c>
      <c r="F100" s="25" t="s">
        <v>409</v>
      </c>
      <c r="G100" s="26"/>
      <c r="H100" s="27">
        <v>0</v>
      </c>
      <c r="I100" s="27">
        <v>0</v>
      </c>
      <c r="J100" s="27">
        <v>0</v>
      </c>
      <c r="K100" s="27">
        <v>0</v>
      </c>
      <c r="L100" s="27">
        <v>0</v>
      </c>
      <c r="M100" s="53">
        <v>0</v>
      </c>
    </row>
    <row r="101" spans="1:13" x14ac:dyDescent="0.25">
      <c r="A101" s="580"/>
      <c r="B101" s="582"/>
      <c r="C101" s="85" t="str">
        <f>+C95&amp;" Total"</f>
        <v>2.3.5 New gTLD Program Total</v>
      </c>
      <c r="D101" s="86"/>
      <c r="E101" s="87"/>
      <c r="F101" s="88"/>
      <c r="G101" s="89">
        <v>4.3499999999999988</v>
      </c>
      <c r="H101" s="90">
        <v>3496934.4366651475</v>
      </c>
      <c r="I101" s="90">
        <v>841132.89510097879</v>
      </c>
      <c r="J101" s="90">
        <v>6225811.2235739762</v>
      </c>
      <c r="K101" s="90">
        <v>1130683.4607211994</v>
      </c>
      <c r="L101" s="90">
        <v>0</v>
      </c>
      <c r="M101" s="91">
        <v>11694562.016061302</v>
      </c>
    </row>
    <row r="102" spans="1:13" ht="45" x14ac:dyDescent="0.25">
      <c r="A102" s="580"/>
      <c r="B102" s="582"/>
      <c r="C102" s="494" t="s">
        <v>410</v>
      </c>
      <c r="D102" s="6">
        <v>129703</v>
      </c>
      <c r="E102" s="24" t="s">
        <v>411</v>
      </c>
      <c r="F102" s="25" t="s">
        <v>411</v>
      </c>
      <c r="G102" s="26"/>
      <c r="H102" s="27">
        <v>0</v>
      </c>
      <c r="I102" s="27">
        <v>0</v>
      </c>
      <c r="J102" s="27">
        <v>75000</v>
      </c>
      <c r="K102" s="27">
        <v>0</v>
      </c>
      <c r="L102" s="27">
        <v>0</v>
      </c>
      <c r="M102" s="28">
        <v>75000</v>
      </c>
    </row>
    <row r="103" spans="1:13" x14ac:dyDescent="0.25">
      <c r="A103" s="580"/>
      <c r="B103" s="582"/>
      <c r="C103" s="85" t="str">
        <f>+C102&amp;" Total"</f>
        <v>2.3.6 Outreach and Relationship Management with Existing and new Registry, Registrar Community Total</v>
      </c>
      <c r="D103" s="86"/>
      <c r="E103" s="87"/>
      <c r="F103" s="88"/>
      <c r="G103" s="89">
        <v>0</v>
      </c>
      <c r="H103" s="90">
        <v>0</v>
      </c>
      <c r="I103" s="90">
        <v>0</v>
      </c>
      <c r="J103" s="90">
        <v>75000</v>
      </c>
      <c r="K103" s="90">
        <v>0</v>
      </c>
      <c r="L103" s="90">
        <v>0</v>
      </c>
      <c r="M103" s="91">
        <v>75000</v>
      </c>
    </row>
    <row r="104" spans="1:13" ht="30" x14ac:dyDescent="0.25">
      <c r="A104" s="580"/>
      <c r="B104" s="582"/>
      <c r="C104" s="584" t="s">
        <v>412</v>
      </c>
      <c r="D104" s="48">
        <v>120665</v>
      </c>
      <c r="E104" s="49" t="s">
        <v>413</v>
      </c>
      <c r="F104" s="50" t="s">
        <v>414</v>
      </c>
      <c r="G104" s="51"/>
      <c r="H104" s="52">
        <v>49579.912537960685</v>
      </c>
      <c r="I104" s="52">
        <v>2036.6666666666667</v>
      </c>
      <c r="J104" s="52">
        <v>240000</v>
      </c>
      <c r="K104" s="52">
        <v>0</v>
      </c>
      <c r="L104" s="52">
        <v>0</v>
      </c>
      <c r="M104" s="53">
        <v>291616.57920462737</v>
      </c>
    </row>
    <row r="105" spans="1:13" ht="45" x14ac:dyDescent="0.25">
      <c r="A105" s="580"/>
      <c r="B105" s="582"/>
      <c r="C105" s="584"/>
      <c r="D105" s="48">
        <v>121934</v>
      </c>
      <c r="E105" s="49" t="s">
        <v>415</v>
      </c>
      <c r="F105" s="50" t="s">
        <v>416</v>
      </c>
      <c r="G105" s="51"/>
      <c r="H105" s="52">
        <v>87589.583093767142</v>
      </c>
      <c r="I105" s="52">
        <v>0</v>
      </c>
      <c r="J105" s="52">
        <v>0</v>
      </c>
      <c r="K105" s="52">
        <v>0</v>
      </c>
      <c r="L105" s="52">
        <v>0</v>
      </c>
      <c r="M105" s="53">
        <v>87589.583093767142</v>
      </c>
    </row>
    <row r="106" spans="1:13" ht="30" x14ac:dyDescent="0.25">
      <c r="A106" s="580"/>
      <c r="B106" s="582"/>
      <c r="C106" s="584"/>
      <c r="D106" s="48">
        <v>127455</v>
      </c>
      <c r="E106" s="49" t="s">
        <v>417</v>
      </c>
      <c r="F106" s="50" t="s">
        <v>418</v>
      </c>
      <c r="G106" s="51"/>
      <c r="H106" s="52">
        <v>1212768.0075447699</v>
      </c>
      <c r="I106" s="52">
        <v>0</v>
      </c>
      <c r="J106" s="52">
        <v>0</v>
      </c>
      <c r="K106" s="52">
        <v>4320</v>
      </c>
      <c r="L106" s="52">
        <v>0</v>
      </c>
      <c r="M106" s="53">
        <v>1217088.0075447699</v>
      </c>
    </row>
    <row r="107" spans="1:13" ht="30" x14ac:dyDescent="0.25">
      <c r="A107" s="580"/>
      <c r="B107" s="582"/>
      <c r="C107" s="584"/>
      <c r="D107" s="48">
        <v>127457</v>
      </c>
      <c r="E107" s="49" t="s">
        <v>419</v>
      </c>
      <c r="F107" s="50" t="s">
        <v>420</v>
      </c>
      <c r="G107" s="51"/>
      <c r="H107" s="52">
        <v>0</v>
      </c>
      <c r="I107" s="52">
        <v>11831.999999999996</v>
      </c>
      <c r="J107" s="52">
        <v>0</v>
      </c>
      <c r="K107" s="52">
        <v>0</v>
      </c>
      <c r="L107" s="52">
        <v>0</v>
      </c>
      <c r="M107" s="53">
        <v>11831.999999999996</v>
      </c>
    </row>
    <row r="108" spans="1:13" x14ac:dyDescent="0.25">
      <c r="A108" s="580"/>
      <c r="B108" s="582"/>
      <c r="C108" s="584"/>
      <c r="D108" s="48">
        <v>31900</v>
      </c>
      <c r="E108" s="49" t="s">
        <v>421</v>
      </c>
      <c r="F108" s="50" t="s">
        <v>422</v>
      </c>
      <c r="G108" s="51"/>
      <c r="H108" s="52">
        <v>0</v>
      </c>
      <c r="I108" s="52">
        <v>80352.666666666686</v>
      </c>
      <c r="J108" s="52">
        <v>0</v>
      </c>
      <c r="K108" s="52">
        <v>18600</v>
      </c>
      <c r="L108" s="52">
        <v>0</v>
      </c>
      <c r="M108" s="53">
        <v>98952.666666666686</v>
      </c>
    </row>
    <row r="109" spans="1:13" x14ac:dyDescent="0.25">
      <c r="A109" s="580"/>
      <c r="B109" s="582"/>
      <c r="C109" s="85" t="str">
        <f>+C104&amp;" Total"</f>
        <v>2.3.7 Domain Name Services Total</v>
      </c>
      <c r="D109" s="86"/>
      <c r="E109" s="87"/>
      <c r="F109" s="88"/>
      <c r="G109" s="89">
        <v>5.7416666666666654</v>
      </c>
      <c r="H109" s="90">
        <v>1349937.5031764978</v>
      </c>
      <c r="I109" s="90">
        <v>94221.333333333343</v>
      </c>
      <c r="J109" s="90">
        <v>240000</v>
      </c>
      <c r="K109" s="90">
        <v>22920</v>
      </c>
      <c r="L109" s="90">
        <v>0</v>
      </c>
      <c r="M109" s="91">
        <v>1707078.836509831</v>
      </c>
    </row>
    <row r="110" spans="1:13" ht="30" x14ac:dyDescent="0.25">
      <c r="A110" s="580"/>
      <c r="B110" s="582"/>
      <c r="C110" s="584" t="s">
        <v>423</v>
      </c>
      <c r="D110" s="6">
        <v>12535</v>
      </c>
      <c r="E110" s="24" t="s">
        <v>424</v>
      </c>
      <c r="F110" s="25" t="s">
        <v>425</v>
      </c>
      <c r="G110" s="26"/>
      <c r="H110" s="27">
        <v>307180.562236686</v>
      </c>
      <c r="I110" s="27">
        <v>3055</v>
      </c>
      <c r="J110" s="27">
        <v>334500</v>
      </c>
      <c r="K110" s="27">
        <v>0</v>
      </c>
      <c r="L110" s="27">
        <v>0</v>
      </c>
      <c r="M110" s="28">
        <v>644735.562236686</v>
      </c>
    </row>
    <row r="111" spans="1:13" ht="30" x14ac:dyDescent="0.25">
      <c r="A111" s="580"/>
      <c r="B111" s="582"/>
      <c r="C111" s="584"/>
      <c r="D111" s="79">
        <v>25250</v>
      </c>
      <c r="E111" s="80" t="s">
        <v>426</v>
      </c>
      <c r="F111" s="81" t="s">
        <v>427</v>
      </c>
      <c r="G111" s="82"/>
      <c r="H111" s="83">
        <v>93552.705539013361</v>
      </c>
      <c r="I111" s="83">
        <v>3943.9999999999995</v>
      </c>
      <c r="J111" s="83">
        <v>458750</v>
      </c>
      <c r="K111" s="83">
        <v>15000</v>
      </c>
      <c r="L111" s="83">
        <v>0</v>
      </c>
      <c r="M111" s="84">
        <v>571246.70553901338</v>
      </c>
    </row>
    <row r="112" spans="1:13" ht="30" x14ac:dyDescent="0.25">
      <c r="A112" s="580"/>
      <c r="B112" s="582"/>
      <c r="C112" s="584"/>
      <c r="D112" s="6">
        <v>124120</v>
      </c>
      <c r="E112" s="24" t="s">
        <v>428</v>
      </c>
      <c r="F112" s="25" t="s">
        <v>429</v>
      </c>
      <c r="G112" s="26"/>
      <c r="H112" s="27">
        <v>1237599.1233529411</v>
      </c>
      <c r="I112" s="27">
        <v>23044</v>
      </c>
      <c r="J112" s="27">
        <v>0</v>
      </c>
      <c r="K112" s="27">
        <v>0</v>
      </c>
      <c r="L112" s="27">
        <v>0</v>
      </c>
      <c r="M112" s="28">
        <v>1260643.1233529411</v>
      </c>
    </row>
    <row r="113" spans="1:13" x14ac:dyDescent="0.25">
      <c r="A113" s="580"/>
      <c r="B113" s="582"/>
      <c r="C113" s="85" t="str">
        <f>+C110&amp;" Total"</f>
        <v>2.3.8 Next gTLD Round Planning Total</v>
      </c>
      <c r="D113" s="86"/>
      <c r="E113" s="87"/>
      <c r="F113" s="88"/>
      <c r="G113" s="89">
        <v>8.3083333333333336</v>
      </c>
      <c r="H113" s="90">
        <v>1638332.3911286406</v>
      </c>
      <c r="I113" s="90">
        <v>30043</v>
      </c>
      <c r="J113" s="90">
        <v>793250</v>
      </c>
      <c r="K113" s="90">
        <v>15000</v>
      </c>
      <c r="L113" s="90">
        <v>0</v>
      </c>
      <c r="M113" s="91">
        <v>2476625.3911286406</v>
      </c>
    </row>
    <row r="114" spans="1:13" ht="30" x14ac:dyDescent="0.25">
      <c r="A114" s="580"/>
      <c r="B114" s="582"/>
      <c r="C114" s="494" t="s">
        <v>430</v>
      </c>
      <c r="D114" s="6">
        <v>19104</v>
      </c>
      <c r="E114" s="24" t="s">
        <v>431</v>
      </c>
      <c r="F114" s="25" t="s">
        <v>432</v>
      </c>
      <c r="G114" s="26"/>
      <c r="H114" s="27">
        <v>0</v>
      </c>
      <c r="I114" s="27">
        <v>0</v>
      </c>
      <c r="J114" s="27">
        <v>1300000</v>
      </c>
      <c r="K114" s="27">
        <v>0</v>
      </c>
      <c r="L114" s="27">
        <v>0</v>
      </c>
      <c r="M114" s="28">
        <v>1300000</v>
      </c>
    </row>
    <row r="115" spans="1:13" x14ac:dyDescent="0.25">
      <c r="A115" s="580"/>
      <c r="B115" s="582"/>
      <c r="C115" s="85" t="str">
        <f>+C114&amp;" Total"</f>
        <v>2.3.9 Universal Acceptance Total</v>
      </c>
      <c r="D115" s="86"/>
      <c r="E115" s="87"/>
      <c r="F115" s="88"/>
      <c r="G115" s="89">
        <v>0</v>
      </c>
      <c r="H115" s="90">
        <v>0</v>
      </c>
      <c r="I115" s="90">
        <v>0</v>
      </c>
      <c r="J115" s="90">
        <v>1300000</v>
      </c>
      <c r="K115" s="90">
        <v>0</v>
      </c>
      <c r="L115" s="90">
        <v>0</v>
      </c>
      <c r="M115" s="91">
        <v>1300000</v>
      </c>
    </row>
    <row r="116" spans="1:13" ht="60" x14ac:dyDescent="0.25">
      <c r="A116" s="580"/>
      <c r="B116" s="582"/>
      <c r="C116" s="584" t="s">
        <v>433</v>
      </c>
      <c r="D116" s="48">
        <v>29850</v>
      </c>
      <c r="E116" s="49" t="s">
        <v>434</v>
      </c>
      <c r="F116" s="50" t="s">
        <v>435</v>
      </c>
      <c r="G116" s="51"/>
      <c r="H116" s="52">
        <v>23389.697783039999</v>
      </c>
      <c r="I116" s="52">
        <v>0</v>
      </c>
      <c r="J116" s="52">
        <v>0</v>
      </c>
      <c r="K116" s="52">
        <v>0</v>
      </c>
      <c r="L116" s="52">
        <v>0</v>
      </c>
      <c r="M116" s="53">
        <v>23389.697783039999</v>
      </c>
    </row>
    <row r="117" spans="1:13" ht="30" x14ac:dyDescent="0.25">
      <c r="A117" s="580"/>
      <c r="B117" s="582"/>
      <c r="C117" s="584"/>
      <c r="D117" s="48">
        <v>31769</v>
      </c>
      <c r="E117" s="49" t="s">
        <v>436</v>
      </c>
      <c r="F117" s="50" t="s">
        <v>437</v>
      </c>
      <c r="G117" s="51"/>
      <c r="H117" s="52">
        <v>178417.78399930641</v>
      </c>
      <c r="I117" s="52">
        <v>0</v>
      </c>
      <c r="J117" s="52">
        <v>0</v>
      </c>
      <c r="K117" s="52">
        <v>0</v>
      </c>
      <c r="L117" s="52">
        <v>0</v>
      </c>
      <c r="M117" s="53">
        <v>178417.78399930641</v>
      </c>
    </row>
    <row r="118" spans="1:13" ht="90" x14ac:dyDescent="0.25">
      <c r="A118" s="580"/>
      <c r="B118" s="582"/>
      <c r="C118" s="584"/>
      <c r="D118" s="79">
        <v>31787</v>
      </c>
      <c r="E118" s="80" t="s">
        <v>438</v>
      </c>
      <c r="F118" s="81" t="s">
        <v>439</v>
      </c>
      <c r="G118" s="82"/>
      <c r="H118" s="83">
        <v>0</v>
      </c>
      <c r="I118" s="83">
        <v>0</v>
      </c>
      <c r="J118" s="83">
        <v>50000</v>
      </c>
      <c r="K118" s="83">
        <v>0</v>
      </c>
      <c r="L118" s="83">
        <v>0</v>
      </c>
      <c r="M118" s="84">
        <v>50000</v>
      </c>
    </row>
    <row r="119" spans="1:13" x14ac:dyDescent="0.25">
      <c r="A119" s="580"/>
      <c r="B119" s="582"/>
      <c r="C119" s="584"/>
      <c r="D119" s="48">
        <v>32065</v>
      </c>
      <c r="E119" s="49" t="s">
        <v>440</v>
      </c>
      <c r="F119" s="50" t="s">
        <v>441</v>
      </c>
      <c r="G119" s="51"/>
      <c r="H119" s="52">
        <v>95564.830109544157</v>
      </c>
      <c r="I119" s="52">
        <v>0</v>
      </c>
      <c r="J119" s="52">
        <v>0</v>
      </c>
      <c r="K119" s="52">
        <v>0</v>
      </c>
      <c r="L119" s="52">
        <v>0</v>
      </c>
      <c r="M119" s="53">
        <v>95564.830109544157</v>
      </c>
    </row>
    <row r="120" spans="1:13" ht="45" x14ac:dyDescent="0.25">
      <c r="A120" s="580"/>
      <c r="B120" s="582"/>
      <c r="C120" s="584"/>
      <c r="D120" s="48">
        <v>125397</v>
      </c>
      <c r="E120" s="49" t="s">
        <v>442</v>
      </c>
      <c r="F120" s="50" t="s">
        <v>443</v>
      </c>
      <c r="G120" s="51"/>
      <c r="H120" s="52">
        <v>21092.623692915025</v>
      </c>
      <c r="I120" s="52">
        <v>0</v>
      </c>
      <c r="J120" s="52">
        <v>18000</v>
      </c>
      <c r="K120" s="52">
        <v>0</v>
      </c>
      <c r="L120" s="52">
        <v>0</v>
      </c>
      <c r="M120" s="53">
        <v>39092.623692915025</v>
      </c>
    </row>
    <row r="121" spans="1:13" ht="60" x14ac:dyDescent="0.25">
      <c r="A121" s="580"/>
      <c r="B121" s="582"/>
      <c r="C121" s="584"/>
      <c r="D121" s="79">
        <v>125411</v>
      </c>
      <c r="E121" s="80" t="s">
        <v>444</v>
      </c>
      <c r="F121" s="81" t="s">
        <v>445</v>
      </c>
      <c r="G121" s="82"/>
      <c r="H121" s="83">
        <v>19015.992683058324</v>
      </c>
      <c r="I121" s="83">
        <v>0</v>
      </c>
      <c r="J121" s="83">
        <v>130000</v>
      </c>
      <c r="K121" s="83">
        <v>0</v>
      </c>
      <c r="L121" s="83">
        <v>0</v>
      </c>
      <c r="M121" s="84">
        <v>149015.99268305831</v>
      </c>
    </row>
    <row r="122" spans="1:13" x14ac:dyDescent="0.25">
      <c r="A122" s="580"/>
      <c r="B122" s="582"/>
      <c r="C122" s="584"/>
      <c r="D122" s="48">
        <v>125416</v>
      </c>
      <c r="E122" s="49" t="s">
        <v>446</v>
      </c>
      <c r="F122" s="50" t="s">
        <v>447</v>
      </c>
      <c r="G122" s="51"/>
      <c r="H122" s="52">
        <v>132141.89770844002</v>
      </c>
      <c r="I122" s="52">
        <v>0</v>
      </c>
      <c r="J122" s="52">
        <v>0</v>
      </c>
      <c r="K122" s="52">
        <v>0</v>
      </c>
      <c r="L122" s="52">
        <v>0</v>
      </c>
      <c r="M122" s="53">
        <v>132141.89770844002</v>
      </c>
    </row>
    <row r="123" spans="1:13" x14ac:dyDescent="0.25">
      <c r="A123" s="580"/>
      <c r="B123" s="582"/>
      <c r="C123" s="584"/>
      <c r="D123" s="79">
        <v>125430</v>
      </c>
      <c r="E123" s="80" t="s">
        <v>448</v>
      </c>
      <c r="F123" s="81" t="s">
        <v>449</v>
      </c>
      <c r="G123" s="82"/>
      <c r="H123" s="83">
        <v>21764.335622886756</v>
      </c>
      <c r="I123" s="83">
        <v>43472</v>
      </c>
      <c r="J123" s="83">
        <v>0</v>
      </c>
      <c r="K123" s="83">
        <v>0</v>
      </c>
      <c r="L123" s="83">
        <v>0</v>
      </c>
      <c r="M123" s="84">
        <v>65236.335622886756</v>
      </c>
    </row>
    <row r="124" spans="1:13" ht="30" x14ac:dyDescent="0.25">
      <c r="A124" s="580"/>
      <c r="B124" s="582"/>
      <c r="C124" s="584"/>
      <c r="D124" s="48">
        <v>125435</v>
      </c>
      <c r="E124" s="49" t="s">
        <v>450</v>
      </c>
      <c r="F124" s="50" t="s">
        <v>451</v>
      </c>
      <c r="G124" s="51"/>
      <c r="H124" s="52">
        <v>128820.06498033307</v>
      </c>
      <c r="I124" s="52">
        <v>26010</v>
      </c>
      <c r="J124" s="52">
        <v>0</v>
      </c>
      <c r="K124" s="52">
        <v>34800</v>
      </c>
      <c r="L124" s="52">
        <v>0</v>
      </c>
      <c r="M124" s="53">
        <v>189630.06498033309</v>
      </c>
    </row>
    <row r="125" spans="1:13" x14ac:dyDescent="0.25">
      <c r="A125" s="580"/>
      <c r="B125" s="582"/>
      <c r="C125" s="584"/>
      <c r="D125" s="79">
        <v>125446</v>
      </c>
      <c r="E125" s="80" t="s">
        <v>452</v>
      </c>
      <c r="F125" s="81" t="s">
        <v>453</v>
      </c>
      <c r="G125" s="82"/>
      <c r="H125" s="83">
        <v>322207.15187205205</v>
      </c>
      <c r="I125" s="83">
        <v>0</v>
      </c>
      <c r="J125" s="83">
        <v>0</v>
      </c>
      <c r="K125" s="83">
        <v>0</v>
      </c>
      <c r="L125" s="83">
        <v>0</v>
      </c>
      <c r="M125" s="84">
        <v>322207.15187205205</v>
      </c>
    </row>
    <row r="126" spans="1:13" ht="60" x14ac:dyDescent="0.25">
      <c r="A126" s="580"/>
      <c r="B126" s="582"/>
      <c r="C126" s="584"/>
      <c r="D126" s="48">
        <v>125448</v>
      </c>
      <c r="E126" s="49" t="s">
        <v>454</v>
      </c>
      <c r="F126" s="50" t="s">
        <v>455</v>
      </c>
      <c r="G126" s="51"/>
      <c r="H126" s="52">
        <v>462845.75892162963</v>
      </c>
      <c r="I126" s="52">
        <v>160344.66666666666</v>
      </c>
      <c r="J126" s="52">
        <v>0</v>
      </c>
      <c r="K126" s="52">
        <v>0</v>
      </c>
      <c r="L126" s="52">
        <v>0</v>
      </c>
      <c r="M126" s="53">
        <v>623190.42558829626</v>
      </c>
    </row>
    <row r="127" spans="1:13" x14ac:dyDescent="0.25">
      <c r="A127" s="580"/>
      <c r="B127" s="582"/>
      <c r="C127" s="85" t="str">
        <f>+C116&amp;" Total"</f>
        <v>2.3.10 Registry Services Total</v>
      </c>
      <c r="D127" s="86"/>
      <c r="E127" s="87"/>
      <c r="F127" s="88"/>
      <c r="G127" s="89">
        <v>9</v>
      </c>
      <c r="H127" s="106">
        <v>1405260.1373732053</v>
      </c>
      <c r="I127" s="106">
        <v>229826.66666666666</v>
      </c>
      <c r="J127" s="106">
        <v>198000</v>
      </c>
      <c r="K127" s="106">
        <v>34800</v>
      </c>
      <c r="L127" s="106">
        <v>0</v>
      </c>
      <c r="M127" s="107">
        <v>1867886.8040398723</v>
      </c>
    </row>
    <row r="128" spans="1:13" ht="45" x14ac:dyDescent="0.25">
      <c r="A128" s="580"/>
      <c r="B128" s="582"/>
      <c r="C128" s="584" t="s">
        <v>456</v>
      </c>
      <c r="D128" s="79">
        <v>26317</v>
      </c>
      <c r="E128" s="80" t="s">
        <v>457</v>
      </c>
      <c r="F128" s="81" t="s">
        <v>458</v>
      </c>
      <c r="G128" s="82"/>
      <c r="H128" s="83">
        <v>39323.806070794453</v>
      </c>
      <c r="I128" s="83">
        <v>0</v>
      </c>
      <c r="J128" s="83">
        <v>0</v>
      </c>
      <c r="K128" s="83">
        <v>110000</v>
      </c>
      <c r="L128" s="83">
        <v>0</v>
      </c>
      <c r="M128" s="84">
        <v>149323.80607079447</v>
      </c>
    </row>
    <row r="129" spans="1:13" x14ac:dyDescent="0.25">
      <c r="A129" s="580"/>
      <c r="B129" s="582"/>
      <c r="C129" s="584"/>
      <c r="D129" s="6">
        <v>111857</v>
      </c>
      <c r="E129" s="24" t="s">
        <v>459</v>
      </c>
      <c r="F129" s="25" t="s">
        <v>460</v>
      </c>
      <c r="G129" s="26"/>
      <c r="H129" s="27">
        <v>87793.069168761984</v>
      </c>
      <c r="I129" s="27">
        <v>0</v>
      </c>
      <c r="J129" s="27">
        <v>20000</v>
      </c>
      <c r="K129" s="27">
        <v>0</v>
      </c>
      <c r="L129" s="27">
        <v>0</v>
      </c>
      <c r="M129" s="28">
        <v>107793.06916876198</v>
      </c>
    </row>
    <row r="130" spans="1:13" ht="45" x14ac:dyDescent="0.25">
      <c r="A130" s="580"/>
      <c r="B130" s="582"/>
      <c r="C130" s="584"/>
      <c r="D130" s="79">
        <v>125378</v>
      </c>
      <c r="E130" s="80" t="s">
        <v>461</v>
      </c>
      <c r="F130" s="81" t="s">
        <v>462</v>
      </c>
      <c r="G130" s="82"/>
      <c r="H130" s="83">
        <v>645156.7585645339</v>
      </c>
      <c r="I130" s="83">
        <v>54770</v>
      </c>
      <c r="J130" s="83">
        <v>95000</v>
      </c>
      <c r="K130" s="83">
        <v>18720</v>
      </c>
      <c r="L130" s="83">
        <v>0</v>
      </c>
      <c r="M130" s="84">
        <v>813646.7585645339</v>
      </c>
    </row>
    <row r="131" spans="1:13" ht="30" x14ac:dyDescent="0.25">
      <c r="A131" s="580"/>
      <c r="B131" s="582"/>
      <c r="C131" s="584"/>
      <c r="D131" s="6">
        <v>125380</v>
      </c>
      <c r="E131" s="24" t="s">
        <v>463</v>
      </c>
      <c r="F131" s="25" t="s">
        <v>464</v>
      </c>
      <c r="G131" s="26"/>
      <c r="H131" s="27">
        <v>288178.57948241936</v>
      </c>
      <c r="I131" s="27">
        <v>60115.666666666664</v>
      </c>
      <c r="J131" s="27">
        <v>0</v>
      </c>
      <c r="K131" s="27">
        <v>0</v>
      </c>
      <c r="L131" s="27">
        <v>0</v>
      </c>
      <c r="M131" s="28">
        <v>348294.24614908604</v>
      </c>
    </row>
    <row r="132" spans="1:13" x14ac:dyDescent="0.25">
      <c r="A132" s="580"/>
      <c r="B132" s="582"/>
      <c r="C132" s="85" t="str">
        <f>+C128&amp;" Total"</f>
        <v>2.3.11 Registrar Services Total</v>
      </c>
      <c r="D132" s="86"/>
      <c r="E132" s="87"/>
      <c r="F132" s="88"/>
      <c r="G132" s="89">
        <v>6</v>
      </c>
      <c r="H132" s="106">
        <v>1060452.2132865097</v>
      </c>
      <c r="I132" s="106">
        <v>114885.66666666666</v>
      </c>
      <c r="J132" s="106">
        <v>115000</v>
      </c>
      <c r="K132" s="106">
        <v>128720</v>
      </c>
      <c r="L132" s="106">
        <v>0</v>
      </c>
      <c r="M132" s="107">
        <v>1419057.8799531762</v>
      </c>
    </row>
    <row r="133" spans="1:13" x14ac:dyDescent="0.25">
      <c r="A133" s="580"/>
      <c r="B133" s="108" t="str">
        <f>+B79&amp;" Total"</f>
        <v>2.3 Support the evolution of domain name marketplace to be robust, stable and trusted Total</v>
      </c>
      <c r="C133" s="109"/>
      <c r="D133" s="110"/>
      <c r="E133" s="109"/>
      <c r="F133" s="111"/>
      <c r="G133" s="112">
        <v>38.75</v>
      </c>
      <c r="H133" s="113">
        <v>9862286.5649828892</v>
      </c>
      <c r="I133" s="113">
        <v>1528135.8951009789</v>
      </c>
      <c r="J133" s="113">
        <v>9919861.2235739753</v>
      </c>
      <c r="K133" s="113">
        <v>1349523.4607211994</v>
      </c>
      <c r="L133" s="113">
        <v>0</v>
      </c>
      <c r="M133" s="114">
        <v>22659807.144379046</v>
      </c>
    </row>
    <row r="134" spans="1:13" ht="15.75" thickBot="1" x14ac:dyDescent="0.3">
      <c r="A134" s="115" t="s">
        <v>465</v>
      </c>
      <c r="B134" s="116"/>
      <c r="C134" s="117"/>
      <c r="D134" s="118"/>
      <c r="E134" s="117"/>
      <c r="F134" s="119"/>
      <c r="G134" s="120">
        <v>105.71666666666667</v>
      </c>
      <c r="H134" s="121">
        <v>22156725.101592008</v>
      </c>
      <c r="I134" s="121">
        <v>3051844.9951009788</v>
      </c>
      <c r="J134" s="121">
        <v>14363658.223573975</v>
      </c>
      <c r="K134" s="121">
        <v>2297572.7940545324</v>
      </c>
      <c r="L134" s="121">
        <v>373000</v>
      </c>
      <c r="M134" s="122">
        <v>42242801.1143215</v>
      </c>
    </row>
    <row r="135" spans="1:13" x14ac:dyDescent="0.25">
      <c r="A135" s="501"/>
      <c r="B135" s="501"/>
      <c r="C135" s="502"/>
      <c r="D135" s="163"/>
      <c r="E135" s="164"/>
      <c r="F135" s="503"/>
      <c r="G135" s="504"/>
      <c r="H135" s="505"/>
      <c r="I135" s="505"/>
      <c r="J135" s="505"/>
      <c r="K135" s="505"/>
      <c r="L135" s="505"/>
      <c r="M135" s="505"/>
    </row>
    <row r="136" spans="1:13" x14ac:dyDescent="0.25">
      <c r="A136" s="5" t="s">
        <v>803</v>
      </c>
      <c r="B136" s="5"/>
      <c r="C136" s="2"/>
      <c r="D136" s="6"/>
      <c r="E136" s="7"/>
      <c r="F136" s="8"/>
      <c r="G136" s="9"/>
      <c r="H136" s="311"/>
      <c r="I136" s="311"/>
      <c r="J136" s="311"/>
      <c r="K136" s="311"/>
      <c r="L136" s="311"/>
      <c r="M136" s="311"/>
    </row>
    <row r="137" spans="1:13" x14ac:dyDescent="0.25">
      <c r="A137" s="5" t="s">
        <v>804</v>
      </c>
      <c r="B137" s="5"/>
      <c r="C137" s="2"/>
      <c r="D137" s="6"/>
      <c r="E137" s="7"/>
      <c r="F137" s="8"/>
    </row>
    <row r="138" spans="1:13" x14ac:dyDescent="0.25">
      <c r="A138" s="5"/>
      <c r="B138" s="5"/>
      <c r="C138" s="2"/>
      <c r="D138" s="6"/>
      <c r="E138" s="7"/>
      <c r="G138" s="312"/>
      <c r="H138" s="4"/>
      <c r="I138" s="4"/>
      <c r="J138" s="4"/>
      <c r="K138" s="4"/>
      <c r="L138" s="4"/>
      <c r="M138" s="313"/>
    </row>
  </sheetData>
  <mergeCells count="21">
    <mergeCell ref="C83:C85"/>
    <mergeCell ref="C87:C93"/>
    <mergeCell ref="C95:C100"/>
    <mergeCell ref="C104:C108"/>
    <mergeCell ref="C110:C112"/>
    <mergeCell ref="A5:A133"/>
    <mergeCell ref="B5:B49"/>
    <mergeCell ref="C5:C16"/>
    <mergeCell ref="C18:C20"/>
    <mergeCell ref="C22:C23"/>
    <mergeCell ref="C25:C34"/>
    <mergeCell ref="C36:C37"/>
    <mergeCell ref="C41:C45"/>
    <mergeCell ref="C47:C48"/>
    <mergeCell ref="C116:C126"/>
    <mergeCell ref="C128:C131"/>
    <mergeCell ref="B51:B77"/>
    <mergeCell ref="C51:C55"/>
    <mergeCell ref="C57:C62"/>
    <mergeCell ref="C66:C76"/>
    <mergeCell ref="B79:B132"/>
  </mergeCells>
  <pageMargins left="0.7" right="0.7" top="0.75" bottom="0.75" header="0.3" footer="0.3"/>
  <pageSetup scale="39" fitToHeight="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showGridLines="0" zoomScale="80" zoomScaleNormal="80" workbookViewId="0">
      <pane xSplit="3" ySplit="4" topLeftCell="D5" activePane="bottomRight" state="frozen"/>
      <selection activeCell="P20" sqref="P20"/>
      <selection pane="topRight" activeCell="P20" sqref="P20"/>
      <selection pane="bottomLeft" activeCell="P20" sqref="P20"/>
      <selection pane="bottomRight" activeCell="P20" sqref="P20"/>
    </sheetView>
  </sheetViews>
  <sheetFormatPr defaultRowHeight="15" outlineLevelCol="1" x14ac:dyDescent="0.25"/>
  <cols>
    <col min="1" max="1" width="6" hidden="1" customWidth="1" outlineLevel="1"/>
    <col min="2" max="2" width="23.28515625" customWidth="1" collapsed="1"/>
    <col min="3" max="3" width="38.85546875" customWidth="1"/>
    <col min="4" max="4" width="9.42578125" customWidth="1"/>
    <col min="5" max="5" width="62.42578125" customWidth="1"/>
    <col min="6" max="6" width="94" customWidth="1"/>
    <col min="7" max="7" width="10.42578125" customWidth="1"/>
    <col min="8" max="13" width="13.140625" customWidth="1"/>
  </cols>
  <sheetData>
    <row r="1" spans="1:13" ht="28.5" x14ac:dyDescent="0.25">
      <c r="A1" s="1"/>
      <c r="B1" s="1" t="s">
        <v>852</v>
      </c>
      <c r="C1" s="2"/>
      <c r="D1" s="3"/>
      <c r="E1" s="320"/>
      <c r="F1" s="320"/>
      <c r="G1" s="320"/>
      <c r="H1" s="320"/>
      <c r="I1" s="320"/>
      <c r="J1" s="320"/>
      <c r="K1" s="320"/>
      <c r="L1" s="320"/>
      <c r="M1" s="4"/>
    </row>
    <row r="2" spans="1:13" ht="28.5" x14ac:dyDescent="0.25">
      <c r="A2" s="1"/>
      <c r="B2" s="500" t="s">
        <v>848</v>
      </c>
      <c r="C2" s="2"/>
      <c r="D2" s="3"/>
      <c r="E2" s="320"/>
      <c r="F2" s="320"/>
      <c r="G2" s="320"/>
      <c r="H2" s="320"/>
      <c r="I2" s="320"/>
      <c r="J2" s="320"/>
      <c r="K2" s="320"/>
      <c r="L2" s="320"/>
      <c r="M2" s="4"/>
    </row>
    <row r="3" spans="1:13" ht="15.75" thickBot="1" x14ac:dyDescent="0.3">
      <c r="A3" s="5"/>
      <c r="B3" s="5"/>
      <c r="C3" s="2"/>
      <c r="D3" s="6"/>
      <c r="E3" s="7"/>
      <c r="F3" s="8"/>
      <c r="G3" s="9"/>
      <c r="H3" s="4"/>
      <c r="I3" s="4"/>
      <c r="J3" s="4"/>
      <c r="K3" s="4"/>
      <c r="L3" s="4"/>
      <c r="M3" s="4"/>
    </row>
    <row r="4" spans="1:13" ht="38.25" thickBot="1" x14ac:dyDescent="0.3">
      <c r="A4" s="10" t="s">
        <v>0</v>
      </c>
      <c r="B4" s="11" t="s">
        <v>1</v>
      </c>
      <c r="C4" s="12" t="s">
        <v>2</v>
      </c>
      <c r="D4" s="12" t="s">
        <v>3</v>
      </c>
      <c r="E4" s="12" t="s">
        <v>4</v>
      </c>
      <c r="F4" s="12" t="s">
        <v>5</v>
      </c>
      <c r="G4" s="13" t="s">
        <v>6</v>
      </c>
      <c r="H4" s="14" t="s">
        <v>7</v>
      </c>
      <c r="I4" s="15" t="s">
        <v>8</v>
      </c>
      <c r="J4" s="15" t="s">
        <v>9</v>
      </c>
      <c r="K4" s="14" t="s">
        <v>10</v>
      </c>
      <c r="L4" s="14" t="s">
        <v>11</v>
      </c>
      <c r="M4" s="16" t="s">
        <v>12</v>
      </c>
    </row>
    <row r="5" spans="1:13" ht="30" x14ac:dyDescent="0.25">
      <c r="A5" s="594" t="s">
        <v>466</v>
      </c>
      <c r="B5" s="596" t="s">
        <v>467</v>
      </c>
      <c r="C5" s="598" t="s">
        <v>468</v>
      </c>
      <c r="D5" s="6">
        <v>31460</v>
      </c>
      <c r="E5" s="24" t="s">
        <v>469</v>
      </c>
      <c r="F5" s="25" t="s">
        <v>470</v>
      </c>
      <c r="G5" s="55"/>
      <c r="H5" s="56">
        <v>48163.044300000001</v>
      </c>
      <c r="I5" s="56">
        <v>0</v>
      </c>
      <c r="J5" s="56">
        <v>0</v>
      </c>
      <c r="K5" s="56">
        <v>0</v>
      </c>
      <c r="L5" s="56">
        <v>0</v>
      </c>
      <c r="M5" s="57">
        <v>48163.044300000001</v>
      </c>
    </row>
    <row r="6" spans="1:13" ht="45" x14ac:dyDescent="0.25">
      <c r="A6" s="595"/>
      <c r="B6" s="597"/>
      <c r="C6" s="599"/>
      <c r="D6" s="124">
        <v>123559</v>
      </c>
      <c r="E6" s="125" t="s">
        <v>471</v>
      </c>
      <c r="F6" s="126" t="s">
        <v>472</v>
      </c>
      <c r="G6" s="127"/>
      <c r="H6" s="128">
        <v>0</v>
      </c>
      <c r="I6" s="128">
        <v>0</v>
      </c>
      <c r="J6" s="128">
        <v>0</v>
      </c>
      <c r="K6" s="128">
        <v>0</v>
      </c>
      <c r="L6" s="128">
        <v>0</v>
      </c>
      <c r="M6" s="129">
        <v>0</v>
      </c>
    </row>
    <row r="7" spans="1:13" ht="45" x14ac:dyDescent="0.25">
      <c r="A7" s="595"/>
      <c r="B7" s="597"/>
      <c r="C7" s="599"/>
      <c r="D7" s="6">
        <v>123561</v>
      </c>
      <c r="E7" s="24" t="s">
        <v>473</v>
      </c>
      <c r="F7" s="25" t="s">
        <v>474</v>
      </c>
      <c r="G7" s="26"/>
      <c r="H7" s="27">
        <v>0</v>
      </c>
      <c r="I7" s="27">
        <v>0</v>
      </c>
      <c r="J7" s="27">
        <v>0</v>
      </c>
      <c r="K7" s="27">
        <v>0</v>
      </c>
      <c r="L7" s="27">
        <v>0</v>
      </c>
      <c r="M7" s="28">
        <v>0</v>
      </c>
    </row>
    <row r="8" spans="1:13" ht="30" x14ac:dyDescent="0.25">
      <c r="A8" s="595"/>
      <c r="B8" s="597"/>
      <c r="C8" s="599"/>
      <c r="D8" s="124">
        <v>123666</v>
      </c>
      <c r="E8" s="125" t="s">
        <v>475</v>
      </c>
      <c r="F8" s="126" t="s">
        <v>476</v>
      </c>
      <c r="G8" s="127"/>
      <c r="H8" s="128">
        <v>652806.69178768201</v>
      </c>
      <c r="I8" s="128">
        <v>320529.21343787434</v>
      </c>
      <c r="J8" s="128">
        <v>0</v>
      </c>
      <c r="K8" s="128">
        <v>29470</v>
      </c>
      <c r="L8" s="128">
        <v>0</v>
      </c>
      <c r="M8" s="129">
        <v>1002805.9052255563</v>
      </c>
    </row>
    <row r="9" spans="1:13" x14ac:dyDescent="0.25">
      <c r="A9" s="595"/>
      <c r="B9" s="597"/>
      <c r="C9" s="130" t="str">
        <f>+C5&amp;" Total"</f>
        <v>3.1.1 Strategic and Operating Planning Total</v>
      </c>
      <c r="D9" s="131"/>
      <c r="E9" s="132"/>
      <c r="F9" s="133"/>
      <c r="G9" s="134">
        <v>3.3499999999999996</v>
      </c>
      <c r="H9" s="135">
        <v>700969.73608768196</v>
      </c>
      <c r="I9" s="135">
        <v>320529.21343787434</v>
      </c>
      <c r="J9" s="135">
        <v>0</v>
      </c>
      <c r="K9" s="135">
        <v>29470</v>
      </c>
      <c r="L9" s="135">
        <v>0</v>
      </c>
      <c r="M9" s="136">
        <v>1050968.9495255563</v>
      </c>
    </row>
    <row r="10" spans="1:13" x14ac:dyDescent="0.25">
      <c r="A10" s="595"/>
      <c r="B10" s="597"/>
      <c r="C10" s="600" t="s">
        <v>477</v>
      </c>
      <c r="D10" s="137">
        <v>25957</v>
      </c>
      <c r="E10" s="138" t="s">
        <v>478</v>
      </c>
      <c r="F10" s="139" t="s">
        <v>479</v>
      </c>
      <c r="G10" s="26"/>
      <c r="H10" s="37">
        <v>0</v>
      </c>
      <c r="I10" s="37">
        <v>0</v>
      </c>
      <c r="J10" s="37">
        <v>10000</v>
      </c>
      <c r="K10" s="37">
        <v>11000</v>
      </c>
      <c r="L10" s="37">
        <v>0</v>
      </c>
      <c r="M10" s="38">
        <v>21000</v>
      </c>
    </row>
    <row r="11" spans="1:13" ht="30" x14ac:dyDescent="0.25">
      <c r="A11" s="595"/>
      <c r="B11" s="597"/>
      <c r="C11" s="600"/>
      <c r="D11" s="124">
        <v>112552</v>
      </c>
      <c r="E11" s="125" t="s">
        <v>480</v>
      </c>
      <c r="F11" s="126" t="s">
        <v>481</v>
      </c>
      <c r="G11" s="127"/>
      <c r="H11" s="128">
        <v>142137.44315394998</v>
      </c>
      <c r="I11" s="128">
        <v>0</v>
      </c>
      <c r="J11" s="128">
        <v>0</v>
      </c>
      <c r="K11" s="128">
        <v>0</v>
      </c>
      <c r="L11" s="128">
        <v>0</v>
      </c>
      <c r="M11" s="129">
        <v>142137.44315394998</v>
      </c>
    </row>
    <row r="12" spans="1:13" x14ac:dyDescent="0.25">
      <c r="A12" s="595"/>
      <c r="B12" s="597"/>
      <c r="C12" s="130" t="str">
        <f>+C10&amp;" Total"</f>
        <v>3.1.2 Organizational Excellence and Intelligence Total</v>
      </c>
      <c r="D12" s="131"/>
      <c r="E12" s="132"/>
      <c r="F12" s="133"/>
      <c r="G12" s="134">
        <v>0.9</v>
      </c>
      <c r="H12" s="140">
        <v>142137.44315394998</v>
      </c>
      <c r="I12" s="140">
        <v>0</v>
      </c>
      <c r="J12" s="140">
        <v>10000</v>
      </c>
      <c r="K12" s="140">
        <v>11000</v>
      </c>
      <c r="L12" s="140">
        <v>0</v>
      </c>
      <c r="M12" s="141">
        <v>163137.44315394998</v>
      </c>
    </row>
    <row r="13" spans="1:13" x14ac:dyDescent="0.25">
      <c r="A13" s="595"/>
      <c r="B13" s="597"/>
      <c r="C13" s="600" t="s">
        <v>482</v>
      </c>
      <c r="D13" s="142">
        <v>125541</v>
      </c>
      <c r="E13" s="143" t="s">
        <v>483</v>
      </c>
      <c r="F13" s="144" t="s">
        <v>484</v>
      </c>
      <c r="G13" s="127"/>
      <c r="H13" s="145">
        <v>0</v>
      </c>
      <c r="I13" s="145">
        <v>0</v>
      </c>
      <c r="J13" s="145">
        <v>0</v>
      </c>
      <c r="K13" s="145">
        <v>0</v>
      </c>
      <c r="L13" s="145">
        <v>0</v>
      </c>
      <c r="M13" s="146">
        <v>0</v>
      </c>
    </row>
    <row r="14" spans="1:13" x14ac:dyDescent="0.25">
      <c r="A14" s="595"/>
      <c r="B14" s="597"/>
      <c r="C14" s="600"/>
      <c r="D14" s="137">
        <v>127517</v>
      </c>
      <c r="E14" s="138" t="s">
        <v>485</v>
      </c>
      <c r="F14" s="139" t="s">
        <v>486</v>
      </c>
      <c r="G14" s="26"/>
      <c r="H14" s="37">
        <v>2847017.0545676895</v>
      </c>
      <c r="I14" s="37">
        <v>12776</v>
      </c>
      <c r="J14" s="37">
        <v>218800</v>
      </c>
      <c r="K14" s="37">
        <v>1339063.38028169</v>
      </c>
      <c r="L14" s="37">
        <v>0</v>
      </c>
      <c r="M14" s="38">
        <v>4417656.4348493796</v>
      </c>
    </row>
    <row r="15" spans="1:13" x14ac:dyDescent="0.25">
      <c r="A15" s="595"/>
      <c r="B15" s="597"/>
      <c r="C15" s="130" t="str">
        <f>+C13&amp;" Total"</f>
        <v>3.1.3 Finance and Procurement Total</v>
      </c>
      <c r="D15" s="147"/>
      <c r="E15" s="148"/>
      <c r="F15" s="149"/>
      <c r="G15" s="134">
        <v>17.254166666666666</v>
      </c>
      <c r="H15" s="140">
        <v>2847017.0545676895</v>
      </c>
      <c r="I15" s="140">
        <v>12776</v>
      </c>
      <c r="J15" s="140">
        <v>218800</v>
      </c>
      <c r="K15" s="140">
        <v>1339063.38028169</v>
      </c>
      <c r="L15" s="140">
        <v>0</v>
      </c>
      <c r="M15" s="141">
        <v>4417656.4348493796</v>
      </c>
    </row>
    <row r="16" spans="1:13" ht="30" x14ac:dyDescent="0.25">
      <c r="A16" s="595"/>
      <c r="B16" s="597"/>
      <c r="C16" s="496" t="s">
        <v>487</v>
      </c>
      <c r="D16" s="124">
        <v>127852</v>
      </c>
      <c r="E16" s="125" t="s">
        <v>488</v>
      </c>
      <c r="F16" s="126" t="s">
        <v>489</v>
      </c>
      <c r="G16" s="127"/>
      <c r="H16" s="128">
        <v>201439.16931499995</v>
      </c>
      <c r="I16" s="128">
        <v>1592</v>
      </c>
      <c r="J16" s="128">
        <v>175000.00000000003</v>
      </c>
      <c r="K16" s="128">
        <v>2600</v>
      </c>
      <c r="L16" s="128">
        <v>0</v>
      </c>
      <c r="M16" s="129">
        <v>380631.16931499995</v>
      </c>
    </row>
    <row r="17" spans="1:13" x14ac:dyDescent="0.25">
      <c r="A17" s="595"/>
      <c r="B17" s="597"/>
      <c r="C17" s="130" t="str">
        <f>+C16&amp;" Total"</f>
        <v>3.1.4 Enterprise Risk Management Total</v>
      </c>
      <c r="D17" s="147"/>
      <c r="E17" s="148"/>
      <c r="F17" s="149"/>
      <c r="G17" s="134">
        <v>1</v>
      </c>
      <c r="H17" s="140">
        <v>201439.16931499995</v>
      </c>
      <c r="I17" s="140">
        <v>1592</v>
      </c>
      <c r="J17" s="140">
        <v>175000.00000000003</v>
      </c>
      <c r="K17" s="140">
        <v>2600</v>
      </c>
      <c r="L17" s="140">
        <v>0</v>
      </c>
      <c r="M17" s="141">
        <v>380631.16931499995</v>
      </c>
    </row>
    <row r="18" spans="1:13" x14ac:dyDescent="0.25">
      <c r="A18" s="595"/>
      <c r="B18" s="597"/>
      <c r="C18" s="599" t="s">
        <v>490</v>
      </c>
      <c r="D18" s="124">
        <v>10558</v>
      </c>
      <c r="E18" s="125" t="s">
        <v>491</v>
      </c>
      <c r="F18" s="126" t="s">
        <v>492</v>
      </c>
      <c r="G18" s="127"/>
      <c r="H18" s="128">
        <v>0</v>
      </c>
      <c r="I18" s="128">
        <v>0</v>
      </c>
      <c r="J18" s="128">
        <v>0</v>
      </c>
      <c r="K18" s="128">
        <v>0</v>
      </c>
      <c r="L18" s="128">
        <v>0</v>
      </c>
      <c r="M18" s="129">
        <v>0</v>
      </c>
    </row>
    <row r="19" spans="1:13" ht="30" x14ac:dyDescent="0.25">
      <c r="A19" s="595"/>
      <c r="B19" s="597"/>
      <c r="C19" s="599"/>
      <c r="D19" s="6">
        <v>19900</v>
      </c>
      <c r="E19" s="24" t="s">
        <v>491</v>
      </c>
      <c r="F19" s="25" t="s">
        <v>493</v>
      </c>
      <c r="G19" s="26"/>
      <c r="H19" s="27">
        <v>0</v>
      </c>
      <c r="I19" s="27">
        <v>1551692.6422193178</v>
      </c>
      <c r="J19" s="27">
        <v>881000</v>
      </c>
      <c r="K19" s="27">
        <v>323000</v>
      </c>
      <c r="L19" s="27">
        <v>0</v>
      </c>
      <c r="M19" s="28">
        <v>2755692.6422193181</v>
      </c>
    </row>
    <row r="20" spans="1:13" ht="30" x14ac:dyDescent="0.25">
      <c r="A20" s="595"/>
      <c r="B20" s="597"/>
      <c r="C20" s="599"/>
      <c r="D20" s="124">
        <v>19902</v>
      </c>
      <c r="E20" s="125" t="s">
        <v>494</v>
      </c>
      <c r="F20" s="126" t="s">
        <v>495</v>
      </c>
      <c r="G20" s="127"/>
      <c r="H20" s="128">
        <v>0</v>
      </c>
      <c r="I20" s="128">
        <v>1806705.0065338132</v>
      </c>
      <c r="J20" s="128">
        <v>856000</v>
      </c>
      <c r="K20" s="128">
        <v>308000</v>
      </c>
      <c r="L20" s="128">
        <v>0</v>
      </c>
      <c r="M20" s="129">
        <v>2970705.0065338132</v>
      </c>
    </row>
    <row r="21" spans="1:13" ht="30" x14ac:dyDescent="0.25">
      <c r="A21" s="595"/>
      <c r="B21" s="597"/>
      <c r="C21" s="599"/>
      <c r="D21" s="6">
        <v>20404</v>
      </c>
      <c r="E21" s="24" t="s">
        <v>496</v>
      </c>
      <c r="F21" s="25" t="s">
        <v>497</v>
      </c>
      <c r="G21" s="26"/>
      <c r="H21" s="27">
        <v>0</v>
      </c>
      <c r="I21" s="27">
        <v>1588868.5266252859</v>
      </c>
      <c r="J21" s="27">
        <v>526000</v>
      </c>
      <c r="K21" s="27">
        <v>172000</v>
      </c>
      <c r="L21" s="27">
        <v>0</v>
      </c>
      <c r="M21" s="28">
        <v>2286868.5266252859</v>
      </c>
    </row>
    <row r="22" spans="1:13" x14ac:dyDescent="0.25">
      <c r="A22" s="595"/>
      <c r="B22" s="597"/>
      <c r="C22" s="599"/>
      <c r="D22" s="124">
        <v>122055</v>
      </c>
      <c r="E22" s="125" t="s">
        <v>498</v>
      </c>
      <c r="F22" s="126" t="s">
        <v>499</v>
      </c>
      <c r="G22" s="127"/>
      <c r="H22" s="128">
        <v>752927.64797993982</v>
      </c>
      <c r="I22" s="128">
        <v>-46553.93118520701</v>
      </c>
      <c r="J22" s="128">
        <v>20000</v>
      </c>
      <c r="K22" s="128">
        <v>23440</v>
      </c>
      <c r="L22" s="128">
        <v>0</v>
      </c>
      <c r="M22" s="129">
        <v>749813.71679473284</v>
      </c>
    </row>
    <row r="23" spans="1:13" x14ac:dyDescent="0.25">
      <c r="A23" s="595"/>
      <c r="B23" s="597"/>
      <c r="C23" s="599"/>
      <c r="D23" s="6">
        <v>124172</v>
      </c>
      <c r="E23" s="24" t="s">
        <v>500</v>
      </c>
      <c r="F23" s="25" t="s">
        <v>501</v>
      </c>
      <c r="G23" s="26"/>
      <c r="H23" s="27">
        <v>140145.77759938</v>
      </c>
      <c r="I23" s="27">
        <v>22521.309999999998</v>
      </c>
      <c r="J23" s="27">
        <v>0</v>
      </c>
      <c r="K23" s="27">
        <v>9865</v>
      </c>
      <c r="L23" s="27">
        <v>0</v>
      </c>
      <c r="M23" s="28">
        <v>172532.08759938</v>
      </c>
    </row>
    <row r="24" spans="1:13" x14ac:dyDescent="0.25">
      <c r="A24" s="595"/>
      <c r="B24" s="597"/>
      <c r="C24" s="599"/>
      <c r="D24" s="124">
        <v>124174</v>
      </c>
      <c r="E24" s="125" t="s">
        <v>502</v>
      </c>
      <c r="F24" s="126" t="s">
        <v>503</v>
      </c>
      <c r="G24" s="127"/>
      <c r="H24" s="128">
        <v>94667.830781828816</v>
      </c>
      <c r="I24" s="128">
        <v>2629.333333333333</v>
      </c>
      <c r="J24" s="128">
        <v>0</v>
      </c>
      <c r="K24" s="128">
        <v>1396537</v>
      </c>
      <c r="L24" s="128">
        <v>0</v>
      </c>
      <c r="M24" s="129">
        <v>1493834.1641151621</v>
      </c>
    </row>
    <row r="25" spans="1:13" x14ac:dyDescent="0.25">
      <c r="A25" s="595"/>
      <c r="B25" s="597"/>
      <c r="C25" s="599"/>
      <c r="D25" s="6">
        <v>124175</v>
      </c>
      <c r="E25" s="24" t="s">
        <v>504</v>
      </c>
      <c r="F25" s="25" t="s">
        <v>505</v>
      </c>
      <c r="G25" s="26"/>
      <c r="H25" s="27">
        <v>562184.28260932211</v>
      </c>
      <c r="I25" s="27">
        <v>6379</v>
      </c>
      <c r="J25" s="27">
        <v>0</v>
      </c>
      <c r="K25" s="27">
        <v>16400</v>
      </c>
      <c r="L25" s="27">
        <v>25000</v>
      </c>
      <c r="M25" s="28">
        <v>609963.28260932211</v>
      </c>
    </row>
    <row r="26" spans="1:13" x14ac:dyDescent="0.25">
      <c r="A26" s="595"/>
      <c r="B26" s="597"/>
      <c r="C26" s="599"/>
      <c r="D26" s="124">
        <v>124176</v>
      </c>
      <c r="E26" s="125" t="s">
        <v>506</v>
      </c>
      <c r="F26" s="126" t="s">
        <v>507</v>
      </c>
      <c r="G26" s="127"/>
      <c r="H26" s="128">
        <v>182273.96896580938</v>
      </c>
      <c r="I26" s="128">
        <v>0</v>
      </c>
      <c r="J26" s="128">
        <v>5000</v>
      </c>
      <c r="K26" s="128">
        <v>4493913</v>
      </c>
      <c r="L26" s="128">
        <v>10000</v>
      </c>
      <c r="M26" s="129">
        <v>4691186.9689658098</v>
      </c>
    </row>
    <row r="27" spans="1:13" x14ac:dyDescent="0.25">
      <c r="A27" s="595"/>
      <c r="B27" s="597"/>
      <c r="C27" s="599"/>
      <c r="D27" s="6">
        <v>124177</v>
      </c>
      <c r="E27" s="24" t="s">
        <v>508</v>
      </c>
      <c r="F27" s="25" t="s">
        <v>509</v>
      </c>
      <c r="G27" s="26"/>
      <c r="H27" s="27">
        <v>67882.08130708753</v>
      </c>
      <c r="I27" s="27">
        <v>75120</v>
      </c>
      <c r="J27" s="27">
        <v>60000</v>
      </c>
      <c r="K27" s="27">
        <v>62750</v>
      </c>
      <c r="L27" s="27">
        <v>0</v>
      </c>
      <c r="M27" s="28">
        <v>265752.08130708756</v>
      </c>
    </row>
    <row r="28" spans="1:13" ht="30" x14ac:dyDescent="0.25">
      <c r="A28" s="595"/>
      <c r="B28" s="597"/>
      <c r="C28" s="599"/>
      <c r="D28" s="124">
        <v>124178</v>
      </c>
      <c r="E28" s="125" t="s">
        <v>510</v>
      </c>
      <c r="F28" s="126" t="s">
        <v>511</v>
      </c>
      <c r="G28" s="127"/>
      <c r="H28" s="128">
        <v>799007.92930803588</v>
      </c>
      <c r="I28" s="128">
        <v>8477.6666666666661</v>
      </c>
      <c r="J28" s="128">
        <v>137736</v>
      </c>
      <c r="K28" s="128">
        <v>56805</v>
      </c>
      <c r="L28" s="128">
        <v>0</v>
      </c>
      <c r="M28" s="129">
        <v>1002026.5959747025</v>
      </c>
    </row>
    <row r="29" spans="1:13" x14ac:dyDescent="0.25">
      <c r="A29" s="595"/>
      <c r="B29" s="597"/>
      <c r="C29" s="599"/>
      <c r="D29" s="6">
        <v>124179</v>
      </c>
      <c r="E29" s="24" t="s">
        <v>512</v>
      </c>
      <c r="F29" s="25" t="s">
        <v>513</v>
      </c>
      <c r="G29" s="26"/>
      <c r="H29" s="27">
        <v>176300.50291211251</v>
      </c>
      <c r="I29" s="27">
        <v>1314.6666666666665</v>
      </c>
      <c r="J29" s="27">
        <v>90000</v>
      </c>
      <c r="K29" s="27">
        <v>1920</v>
      </c>
      <c r="L29" s="27">
        <v>0</v>
      </c>
      <c r="M29" s="28">
        <v>269535.16957877914</v>
      </c>
    </row>
    <row r="30" spans="1:13" x14ac:dyDescent="0.25">
      <c r="A30" s="595"/>
      <c r="B30" s="597"/>
      <c r="C30" s="599"/>
      <c r="D30" s="124">
        <v>124184</v>
      </c>
      <c r="E30" s="125" t="s">
        <v>514</v>
      </c>
      <c r="F30" s="126" t="s">
        <v>515</v>
      </c>
      <c r="G30" s="127"/>
      <c r="H30" s="128">
        <v>157560.24992208503</v>
      </c>
      <c r="I30" s="128">
        <v>0</v>
      </c>
      <c r="J30" s="128">
        <v>85000</v>
      </c>
      <c r="K30" s="128">
        <v>6560</v>
      </c>
      <c r="L30" s="128">
        <v>0</v>
      </c>
      <c r="M30" s="129">
        <v>249120.24992208503</v>
      </c>
    </row>
    <row r="31" spans="1:13" x14ac:dyDescent="0.25">
      <c r="A31" s="595"/>
      <c r="B31" s="597"/>
      <c r="C31" s="599"/>
      <c r="D31" s="6">
        <v>124185</v>
      </c>
      <c r="E31" s="24" t="s">
        <v>516</v>
      </c>
      <c r="F31" s="25" t="s">
        <v>517</v>
      </c>
      <c r="G31" s="26"/>
      <c r="H31" s="27">
        <v>16669.17265</v>
      </c>
      <c r="I31" s="27">
        <v>0</v>
      </c>
      <c r="J31" s="27">
        <v>0</v>
      </c>
      <c r="K31" s="27">
        <v>0</v>
      </c>
      <c r="L31" s="27">
        <v>1000000</v>
      </c>
      <c r="M31" s="28">
        <v>1016669.17265</v>
      </c>
    </row>
    <row r="32" spans="1:13" x14ac:dyDescent="0.25">
      <c r="A32" s="595"/>
      <c r="B32" s="597"/>
      <c r="C32" s="599"/>
      <c r="D32" s="124">
        <v>124942</v>
      </c>
      <c r="E32" s="125" t="s">
        <v>518</v>
      </c>
      <c r="F32" s="126" t="s">
        <v>519</v>
      </c>
      <c r="G32" s="127"/>
      <c r="H32" s="128">
        <v>1355963.9273922499</v>
      </c>
      <c r="I32" s="128">
        <v>352635.7079728489</v>
      </c>
      <c r="J32" s="128">
        <v>162574.30666666699</v>
      </c>
      <c r="K32" s="128">
        <v>87401.973072702298</v>
      </c>
      <c r="L32" s="128">
        <v>0</v>
      </c>
      <c r="M32" s="129">
        <v>1958575.9151044681</v>
      </c>
    </row>
    <row r="33" spans="1:13" ht="30" x14ac:dyDescent="0.25">
      <c r="A33" s="595"/>
      <c r="B33" s="597"/>
      <c r="C33" s="599"/>
      <c r="D33" s="6">
        <v>126072</v>
      </c>
      <c r="E33" s="24" t="s">
        <v>520</v>
      </c>
      <c r="F33" s="25" t="s">
        <v>521</v>
      </c>
      <c r="G33" s="26"/>
      <c r="H33" s="27">
        <v>0</v>
      </c>
      <c r="I33" s="27">
        <v>0</v>
      </c>
      <c r="J33" s="27">
        <v>0</v>
      </c>
      <c r="K33" s="27">
        <v>0</v>
      </c>
      <c r="L33" s="27">
        <v>0</v>
      </c>
      <c r="M33" s="28">
        <v>0</v>
      </c>
    </row>
    <row r="34" spans="1:13" ht="30" x14ac:dyDescent="0.25">
      <c r="A34" s="595"/>
      <c r="B34" s="597"/>
      <c r="C34" s="599"/>
      <c r="D34" s="124">
        <v>126247</v>
      </c>
      <c r="E34" s="125" t="s">
        <v>522</v>
      </c>
      <c r="F34" s="126" t="s">
        <v>523</v>
      </c>
      <c r="G34" s="127"/>
      <c r="H34" s="128">
        <v>0</v>
      </c>
      <c r="I34" s="128">
        <v>0</v>
      </c>
      <c r="J34" s="128">
        <v>0</v>
      </c>
      <c r="K34" s="128">
        <v>0</v>
      </c>
      <c r="L34" s="128">
        <v>0</v>
      </c>
      <c r="M34" s="129">
        <v>0</v>
      </c>
    </row>
    <row r="35" spans="1:13" ht="30" x14ac:dyDescent="0.25">
      <c r="A35" s="595"/>
      <c r="B35" s="597"/>
      <c r="C35" s="599"/>
      <c r="D35" s="6">
        <v>126334</v>
      </c>
      <c r="E35" s="24" t="s">
        <v>524</v>
      </c>
      <c r="F35" s="25" t="s">
        <v>525</v>
      </c>
      <c r="G35" s="26"/>
      <c r="H35" s="27">
        <v>0</v>
      </c>
      <c r="I35" s="27">
        <v>0</v>
      </c>
      <c r="J35" s="27">
        <v>0</v>
      </c>
      <c r="K35" s="27">
        <v>0</v>
      </c>
      <c r="L35" s="27">
        <v>0</v>
      </c>
      <c r="M35" s="28">
        <v>0</v>
      </c>
    </row>
    <row r="36" spans="1:13" x14ac:dyDescent="0.25">
      <c r="A36" s="595"/>
      <c r="B36" s="597"/>
      <c r="C36" s="599"/>
      <c r="D36" s="124">
        <v>126421</v>
      </c>
      <c r="E36" s="125" t="s">
        <v>526</v>
      </c>
      <c r="F36" s="126" t="s">
        <v>526</v>
      </c>
      <c r="G36" s="127"/>
      <c r="H36" s="128">
        <v>1532343.9966876945</v>
      </c>
      <c r="I36" s="128">
        <v>79956</v>
      </c>
      <c r="J36" s="128">
        <v>0</v>
      </c>
      <c r="K36" s="128">
        <v>0</v>
      </c>
      <c r="L36" s="128">
        <v>0</v>
      </c>
      <c r="M36" s="129">
        <v>1612299.9966876945</v>
      </c>
    </row>
    <row r="37" spans="1:13" x14ac:dyDescent="0.25">
      <c r="A37" s="595"/>
      <c r="B37" s="597"/>
      <c r="C37" s="599"/>
      <c r="D37" s="6">
        <v>126494</v>
      </c>
      <c r="E37" s="24" t="s">
        <v>527</v>
      </c>
      <c r="F37" s="25" t="s">
        <v>528</v>
      </c>
      <c r="G37" s="26"/>
      <c r="H37" s="27">
        <v>0</v>
      </c>
      <c r="I37" s="27">
        <v>0</v>
      </c>
      <c r="J37" s="27">
        <v>0</v>
      </c>
      <c r="K37" s="27">
        <v>0</v>
      </c>
      <c r="L37" s="27">
        <v>0</v>
      </c>
      <c r="M37" s="28">
        <v>0</v>
      </c>
    </row>
    <row r="38" spans="1:13" x14ac:dyDescent="0.25">
      <c r="A38" s="595"/>
      <c r="B38" s="597"/>
      <c r="C38" s="599"/>
      <c r="D38" s="124">
        <v>126495</v>
      </c>
      <c r="E38" s="125" t="s">
        <v>529</v>
      </c>
      <c r="F38" s="126" t="s">
        <v>530</v>
      </c>
      <c r="G38" s="127"/>
      <c r="H38" s="128">
        <v>0</v>
      </c>
      <c r="I38" s="128">
        <v>0</v>
      </c>
      <c r="J38" s="128">
        <v>0</v>
      </c>
      <c r="K38" s="128">
        <v>0</v>
      </c>
      <c r="L38" s="128">
        <v>0</v>
      </c>
      <c r="M38" s="129">
        <v>0</v>
      </c>
    </row>
    <row r="39" spans="1:13" x14ac:dyDescent="0.25">
      <c r="A39" s="595"/>
      <c r="B39" s="597"/>
      <c r="C39" s="599"/>
      <c r="D39" s="6">
        <v>126496</v>
      </c>
      <c r="E39" s="24" t="s">
        <v>531</v>
      </c>
      <c r="F39" s="25" t="s">
        <v>532</v>
      </c>
      <c r="G39" s="26"/>
      <c r="H39" s="27">
        <v>0</v>
      </c>
      <c r="I39" s="27">
        <v>36940.666666666672</v>
      </c>
      <c r="J39" s="27">
        <v>3000</v>
      </c>
      <c r="K39" s="27">
        <v>0</v>
      </c>
      <c r="L39" s="27">
        <v>0</v>
      </c>
      <c r="M39" s="28">
        <v>39940.666666666672</v>
      </c>
    </row>
    <row r="40" spans="1:13" x14ac:dyDescent="0.25">
      <c r="A40" s="595"/>
      <c r="B40" s="597"/>
      <c r="C40" s="150" t="str">
        <f>+C18&amp;" Total"</f>
        <v>3.1.5 Support Operations Total</v>
      </c>
      <c r="D40" s="147"/>
      <c r="E40" s="148"/>
      <c r="F40" s="149"/>
      <c r="G40" s="134">
        <v>31.420833333333334</v>
      </c>
      <c r="H40" s="151">
        <v>5837927.3681155453</v>
      </c>
      <c r="I40" s="151">
        <v>5486686.5954993917</v>
      </c>
      <c r="J40" s="151">
        <v>2826310.3066666671</v>
      </c>
      <c r="K40" s="151">
        <v>6958591.9730727021</v>
      </c>
      <c r="L40" s="151">
        <v>1035000</v>
      </c>
      <c r="M40" s="152">
        <v>22144516.243354306</v>
      </c>
    </row>
    <row r="41" spans="1:13" ht="15.75" thickBot="1" x14ac:dyDescent="0.3">
      <c r="A41" s="595"/>
      <c r="B41" s="153" t="str">
        <f>+B5&amp;" Total"</f>
        <v>3.1 Ensure ICANN’s long-term financial accountability, stability and sustainability Total</v>
      </c>
      <c r="C41" s="498"/>
      <c r="D41" s="154"/>
      <c r="E41" s="498"/>
      <c r="F41" s="155"/>
      <c r="G41" s="156">
        <v>53.924999999999997</v>
      </c>
      <c r="H41" s="157">
        <v>9729490.7712398656</v>
      </c>
      <c r="I41" s="157">
        <v>5821583.8089372665</v>
      </c>
      <c r="J41" s="157">
        <v>3230110.3066666671</v>
      </c>
      <c r="K41" s="157">
        <v>8340725.3533543926</v>
      </c>
      <c r="L41" s="157">
        <v>1035000</v>
      </c>
      <c r="M41" s="158">
        <v>28156910.240198191</v>
      </c>
    </row>
    <row r="42" spans="1:13" ht="30" x14ac:dyDescent="0.25">
      <c r="A42" s="595"/>
      <c r="B42" s="596" t="s">
        <v>533</v>
      </c>
      <c r="C42" s="598" t="s">
        <v>534</v>
      </c>
      <c r="D42" s="6">
        <v>120427</v>
      </c>
      <c r="E42" s="159" t="s">
        <v>535</v>
      </c>
      <c r="F42" s="25" t="s">
        <v>536</v>
      </c>
      <c r="G42" s="55"/>
      <c r="H42" s="56">
        <v>1959052.0816001932</v>
      </c>
      <c r="I42" s="56">
        <v>0</v>
      </c>
      <c r="J42" s="56">
        <v>0</v>
      </c>
      <c r="K42" s="56">
        <v>4220360.0925000003</v>
      </c>
      <c r="L42" s="56">
        <v>620000</v>
      </c>
      <c r="M42" s="57">
        <v>6799412.1741001932</v>
      </c>
    </row>
    <row r="43" spans="1:13" ht="30" x14ac:dyDescent="0.25">
      <c r="A43" s="595"/>
      <c r="B43" s="597"/>
      <c r="C43" s="599"/>
      <c r="D43" s="124">
        <v>120453</v>
      </c>
      <c r="E43" s="125" t="s">
        <v>537</v>
      </c>
      <c r="F43" s="126" t="s">
        <v>536</v>
      </c>
      <c r="G43" s="127"/>
      <c r="H43" s="128">
        <v>640051.25055574998</v>
      </c>
      <c r="I43" s="128">
        <v>0</v>
      </c>
      <c r="J43" s="128">
        <v>384596</v>
      </c>
      <c r="K43" s="128">
        <v>409660</v>
      </c>
      <c r="L43" s="128">
        <v>59600</v>
      </c>
      <c r="M43" s="129">
        <v>1493907.25055575</v>
      </c>
    </row>
    <row r="44" spans="1:13" x14ac:dyDescent="0.25">
      <c r="A44" s="595"/>
      <c r="B44" s="597"/>
      <c r="C44" s="150" t="str">
        <f>+C42&amp;" Total"</f>
        <v>3.2.1 Cybersecurity Hardening and Control  Total</v>
      </c>
      <c r="D44" s="147"/>
      <c r="E44" s="148"/>
      <c r="F44" s="149"/>
      <c r="G44" s="134">
        <v>17.658333333333331</v>
      </c>
      <c r="H44" s="160">
        <v>2599103.3321559429</v>
      </c>
      <c r="I44" s="160">
        <v>0</v>
      </c>
      <c r="J44" s="160">
        <v>384596</v>
      </c>
      <c r="K44" s="160">
        <v>4630020.0925000003</v>
      </c>
      <c r="L44" s="160">
        <v>679600</v>
      </c>
      <c r="M44" s="161">
        <v>8293319.4246559432</v>
      </c>
    </row>
    <row r="45" spans="1:13" x14ac:dyDescent="0.25">
      <c r="A45" s="595"/>
      <c r="B45" s="597"/>
      <c r="C45" s="599" t="s">
        <v>538</v>
      </c>
      <c r="D45" s="48">
        <v>31441</v>
      </c>
      <c r="E45" s="49" t="s">
        <v>539</v>
      </c>
      <c r="F45" s="50" t="s">
        <v>540</v>
      </c>
      <c r="G45" s="51"/>
      <c r="H45" s="52">
        <v>557252.47411339357</v>
      </c>
      <c r="I45" s="52">
        <v>0</v>
      </c>
      <c r="J45" s="52">
        <v>497560</v>
      </c>
      <c r="K45" s="52">
        <v>437004</v>
      </c>
      <c r="L45" s="52">
        <v>929640</v>
      </c>
      <c r="M45" s="53">
        <v>2421456.4741133936</v>
      </c>
    </row>
    <row r="46" spans="1:13" x14ac:dyDescent="0.25">
      <c r="A46" s="595"/>
      <c r="B46" s="597"/>
      <c r="C46" s="599"/>
      <c r="D46" s="124">
        <v>31442</v>
      </c>
      <c r="E46" s="125" t="s">
        <v>541</v>
      </c>
      <c r="F46" s="126" t="s">
        <v>541</v>
      </c>
      <c r="G46" s="127"/>
      <c r="H46" s="128">
        <v>211521.34103289995</v>
      </c>
      <c r="I46" s="128">
        <v>0</v>
      </c>
      <c r="J46" s="128">
        <v>0</v>
      </c>
      <c r="K46" s="128">
        <v>0</v>
      </c>
      <c r="L46" s="128">
        <v>0</v>
      </c>
      <c r="M46" s="129">
        <v>211521.34103289995</v>
      </c>
    </row>
    <row r="47" spans="1:13" ht="30" x14ac:dyDescent="0.25">
      <c r="A47" s="595"/>
      <c r="B47" s="597"/>
      <c r="C47" s="599"/>
      <c r="D47" s="48">
        <v>110764</v>
      </c>
      <c r="E47" s="49" t="s">
        <v>542</v>
      </c>
      <c r="F47" s="50" t="s">
        <v>543</v>
      </c>
      <c r="G47" s="51"/>
      <c r="H47" s="52">
        <v>0</v>
      </c>
      <c r="I47" s="52">
        <v>0</v>
      </c>
      <c r="J47" s="52">
        <v>0</v>
      </c>
      <c r="K47" s="52">
        <v>0</v>
      </c>
      <c r="L47" s="52">
        <v>0</v>
      </c>
      <c r="M47" s="53">
        <v>0</v>
      </c>
    </row>
    <row r="48" spans="1:13" ht="75" x14ac:dyDescent="0.25">
      <c r="A48" s="595"/>
      <c r="B48" s="597"/>
      <c r="C48" s="599"/>
      <c r="D48" s="48">
        <v>120147</v>
      </c>
      <c r="E48" s="49" t="s">
        <v>544</v>
      </c>
      <c r="F48" s="50" t="s">
        <v>545</v>
      </c>
      <c r="G48" s="51"/>
      <c r="H48" s="52">
        <v>432631.76015055215</v>
      </c>
      <c r="I48" s="52">
        <v>0</v>
      </c>
      <c r="J48" s="52">
        <v>0</v>
      </c>
      <c r="K48" s="52">
        <v>0</v>
      </c>
      <c r="L48" s="52">
        <v>80000</v>
      </c>
      <c r="M48" s="53">
        <v>512631.76015055215</v>
      </c>
    </row>
    <row r="49" spans="1:13" ht="30" x14ac:dyDescent="0.25">
      <c r="A49" s="595"/>
      <c r="B49" s="597"/>
      <c r="C49" s="599"/>
      <c r="D49" s="124">
        <v>120401</v>
      </c>
      <c r="E49" s="125" t="s">
        <v>546</v>
      </c>
      <c r="F49" s="126" t="s">
        <v>547</v>
      </c>
      <c r="G49" s="127"/>
      <c r="H49" s="128">
        <v>0</v>
      </c>
      <c r="I49" s="128">
        <v>0</v>
      </c>
      <c r="J49" s="128">
        <v>750000</v>
      </c>
      <c r="K49" s="128">
        <v>0</v>
      </c>
      <c r="L49" s="128">
        <v>1572000</v>
      </c>
      <c r="M49" s="129">
        <v>2322000</v>
      </c>
    </row>
    <row r="50" spans="1:13" x14ac:dyDescent="0.25">
      <c r="A50" s="595"/>
      <c r="B50" s="597"/>
      <c r="C50" s="599"/>
      <c r="D50" s="48">
        <v>120428</v>
      </c>
      <c r="E50" s="49" t="s">
        <v>548</v>
      </c>
      <c r="F50" s="50" t="s">
        <v>549</v>
      </c>
      <c r="G50" s="51"/>
      <c r="H50" s="52">
        <v>309721.47735625005</v>
      </c>
      <c r="I50" s="52">
        <v>0</v>
      </c>
      <c r="J50" s="52">
        <v>0</v>
      </c>
      <c r="K50" s="52">
        <v>0</v>
      </c>
      <c r="L50" s="52">
        <v>430000</v>
      </c>
      <c r="M50" s="53">
        <v>739721.47735625005</v>
      </c>
    </row>
    <row r="51" spans="1:13" x14ac:dyDescent="0.25">
      <c r="A51" s="595"/>
      <c r="B51" s="597"/>
      <c r="C51" s="599"/>
      <c r="D51" s="124">
        <v>120429</v>
      </c>
      <c r="E51" s="125" t="s">
        <v>550</v>
      </c>
      <c r="F51" s="126" t="s">
        <v>551</v>
      </c>
      <c r="G51" s="127"/>
      <c r="H51" s="128">
        <v>3784681.362966965</v>
      </c>
      <c r="I51" s="128">
        <v>434024.00000000029</v>
      </c>
      <c r="J51" s="128">
        <v>250000</v>
      </c>
      <c r="K51" s="128">
        <v>670768</v>
      </c>
      <c r="L51" s="128">
        <v>720000</v>
      </c>
      <c r="M51" s="129">
        <v>5859473.362966965</v>
      </c>
    </row>
    <row r="52" spans="1:13" x14ac:dyDescent="0.25">
      <c r="A52" s="595"/>
      <c r="B52" s="597"/>
      <c r="C52" s="599"/>
      <c r="D52" s="48">
        <v>120432</v>
      </c>
      <c r="E52" s="49" t="s">
        <v>552</v>
      </c>
      <c r="F52" s="50" t="s">
        <v>553</v>
      </c>
      <c r="G52" s="51"/>
      <c r="H52" s="52">
        <v>0</v>
      </c>
      <c r="I52" s="52">
        <v>0</v>
      </c>
      <c r="J52" s="52">
        <v>149940</v>
      </c>
      <c r="K52" s="52">
        <v>79008</v>
      </c>
      <c r="L52" s="52">
        <v>9000</v>
      </c>
      <c r="M52" s="53">
        <v>237948</v>
      </c>
    </row>
    <row r="53" spans="1:13" ht="30" x14ac:dyDescent="0.25">
      <c r="A53" s="595"/>
      <c r="B53" s="597"/>
      <c r="C53" s="599"/>
      <c r="D53" s="124">
        <v>121365</v>
      </c>
      <c r="E53" s="125" t="s">
        <v>554</v>
      </c>
      <c r="F53" s="126" t="s">
        <v>555</v>
      </c>
      <c r="G53" s="127"/>
      <c r="H53" s="128">
        <v>352680.63901950925</v>
      </c>
      <c r="I53" s="128">
        <v>0</v>
      </c>
      <c r="J53" s="128">
        <v>0</v>
      </c>
      <c r="K53" s="128">
        <v>26000</v>
      </c>
      <c r="L53" s="128">
        <v>0</v>
      </c>
      <c r="M53" s="129">
        <v>378680.63901950925</v>
      </c>
    </row>
    <row r="54" spans="1:13" ht="45" x14ac:dyDescent="0.25">
      <c r="A54" s="595"/>
      <c r="B54" s="597"/>
      <c r="C54" s="599"/>
      <c r="D54" s="124">
        <v>121417</v>
      </c>
      <c r="E54" s="125" t="s">
        <v>556</v>
      </c>
      <c r="F54" s="126" t="s">
        <v>557</v>
      </c>
      <c r="G54" s="127"/>
      <c r="H54" s="128">
        <v>0</v>
      </c>
      <c r="I54" s="128">
        <v>0</v>
      </c>
      <c r="J54" s="128">
        <v>0</v>
      </c>
      <c r="K54" s="128">
        <v>0</v>
      </c>
      <c r="L54" s="128">
        <v>0</v>
      </c>
      <c r="M54" s="129">
        <v>0</v>
      </c>
    </row>
    <row r="55" spans="1:13" x14ac:dyDescent="0.25">
      <c r="A55" s="595"/>
      <c r="B55" s="597"/>
      <c r="C55" s="150" t="str">
        <f>+C45&amp;" Total"</f>
        <v>3.2.2 IT Infrastructure and Service Scaling Total</v>
      </c>
      <c r="D55" s="147"/>
      <c r="E55" s="148"/>
      <c r="F55" s="149"/>
      <c r="G55" s="134">
        <v>32.625000000000007</v>
      </c>
      <c r="H55" s="160">
        <v>5648489.0546395695</v>
      </c>
      <c r="I55" s="160">
        <v>434024.00000000029</v>
      </c>
      <c r="J55" s="160">
        <v>1647500</v>
      </c>
      <c r="K55" s="160">
        <v>1212780</v>
      </c>
      <c r="L55" s="160">
        <v>3740640</v>
      </c>
      <c r="M55" s="161">
        <v>12683433.05463957</v>
      </c>
    </row>
    <row r="56" spans="1:13" x14ac:dyDescent="0.25">
      <c r="A56" s="595"/>
      <c r="B56" s="597"/>
      <c r="C56" s="496" t="s">
        <v>558</v>
      </c>
      <c r="D56" s="6">
        <v>120433</v>
      </c>
      <c r="E56" s="24" t="s">
        <v>559</v>
      </c>
      <c r="F56" s="25" t="s">
        <v>560</v>
      </c>
      <c r="G56" s="26"/>
      <c r="H56" s="27">
        <v>774516.4074834811</v>
      </c>
      <c r="I56" s="27">
        <v>129484.33333333333</v>
      </c>
      <c r="J56" s="27">
        <v>205000</v>
      </c>
      <c r="K56" s="27">
        <v>290870</v>
      </c>
      <c r="L56" s="27">
        <v>0</v>
      </c>
      <c r="M56" s="28">
        <v>1399870.7408168144</v>
      </c>
    </row>
    <row r="57" spans="1:13" x14ac:dyDescent="0.25">
      <c r="A57" s="595"/>
      <c r="B57" s="597"/>
      <c r="C57" s="150" t="str">
        <f>+C56&amp;" Total"</f>
        <v>3.2.3 Root Systems Operations Total</v>
      </c>
      <c r="D57" s="147"/>
      <c r="E57" s="148"/>
      <c r="F57" s="149"/>
      <c r="G57" s="134">
        <v>4</v>
      </c>
      <c r="H57" s="140">
        <v>774516.4074834811</v>
      </c>
      <c r="I57" s="140">
        <v>129484.33333333333</v>
      </c>
      <c r="J57" s="140">
        <v>205000</v>
      </c>
      <c r="K57" s="140">
        <v>290870</v>
      </c>
      <c r="L57" s="140">
        <v>0</v>
      </c>
      <c r="M57" s="141">
        <v>1399870.7408168144</v>
      </c>
    </row>
    <row r="58" spans="1:13" ht="15.75" thickBot="1" x14ac:dyDescent="0.3">
      <c r="A58" s="595"/>
      <c r="B58" s="153" t="str">
        <f>+B42&amp;" Total"</f>
        <v>3.2 Ensure structured coordination of ICANN’s technical resources Total</v>
      </c>
      <c r="C58" s="498"/>
      <c r="D58" s="154"/>
      <c r="E58" s="498"/>
      <c r="F58" s="155"/>
      <c r="G58" s="162">
        <v>54.283333333333339</v>
      </c>
      <c r="H58" s="157">
        <v>9022108.7942789942</v>
      </c>
      <c r="I58" s="157">
        <v>563508.3333333336</v>
      </c>
      <c r="J58" s="157">
        <v>2237096</v>
      </c>
      <c r="K58" s="157">
        <v>6133670.0925000003</v>
      </c>
      <c r="L58" s="157">
        <v>4420240</v>
      </c>
      <c r="M58" s="158">
        <v>22376623.220112327</v>
      </c>
    </row>
    <row r="59" spans="1:13" ht="30" x14ac:dyDescent="0.25">
      <c r="A59" s="595"/>
      <c r="B59" s="596" t="s">
        <v>561</v>
      </c>
      <c r="C59" s="495" t="s">
        <v>562</v>
      </c>
      <c r="D59" s="163">
        <v>124180</v>
      </c>
      <c r="E59" s="164" t="s">
        <v>563</v>
      </c>
      <c r="F59" s="165" t="s">
        <v>564</v>
      </c>
      <c r="G59" s="55"/>
      <c r="H59" s="56">
        <v>985795.09770080994</v>
      </c>
      <c r="I59" s="56">
        <v>33670.666666666672</v>
      </c>
      <c r="J59" s="56">
        <v>60750</v>
      </c>
      <c r="K59" s="56">
        <v>20920</v>
      </c>
      <c r="L59" s="56">
        <v>0</v>
      </c>
      <c r="M59" s="57">
        <v>1101135.7643674766</v>
      </c>
    </row>
    <row r="60" spans="1:13" x14ac:dyDescent="0.25">
      <c r="A60" s="595"/>
      <c r="B60" s="597"/>
      <c r="C60" s="150" t="str">
        <f>+C59&amp;" Total"</f>
        <v>3.3.1 Talent Management Total</v>
      </c>
      <c r="D60" s="147"/>
      <c r="E60" s="148"/>
      <c r="F60" s="166"/>
      <c r="G60" s="134">
        <v>5.375</v>
      </c>
      <c r="H60" s="140">
        <v>985795.09770080994</v>
      </c>
      <c r="I60" s="140">
        <v>33670.666666666672</v>
      </c>
      <c r="J60" s="140">
        <v>60750</v>
      </c>
      <c r="K60" s="140">
        <v>20920</v>
      </c>
      <c r="L60" s="140">
        <v>0</v>
      </c>
      <c r="M60" s="141">
        <v>1101135.7643674766</v>
      </c>
    </row>
    <row r="61" spans="1:13" x14ac:dyDescent="0.25">
      <c r="A61" s="595"/>
      <c r="B61" s="597" t="s">
        <v>561</v>
      </c>
      <c r="C61" s="496" t="s">
        <v>565</v>
      </c>
      <c r="D61" s="6">
        <v>32004</v>
      </c>
      <c r="E61" s="24" t="s">
        <v>566</v>
      </c>
      <c r="F61" s="167" t="s">
        <v>567</v>
      </c>
      <c r="G61" s="26"/>
      <c r="H61" s="27">
        <v>70941.32170737721</v>
      </c>
      <c r="I61" s="27">
        <v>3000</v>
      </c>
      <c r="J61" s="27">
        <v>0</v>
      </c>
      <c r="K61" s="27">
        <v>0</v>
      </c>
      <c r="L61" s="27">
        <v>0</v>
      </c>
      <c r="M61" s="28">
        <v>73941.32170737721</v>
      </c>
    </row>
    <row r="62" spans="1:13" x14ac:dyDescent="0.25">
      <c r="A62" s="595"/>
      <c r="B62" s="597"/>
      <c r="C62" s="150" t="str">
        <f>+C61&amp;" Total"</f>
        <v>3.3.2 ICANN Technical University Total</v>
      </c>
      <c r="D62" s="147"/>
      <c r="E62" s="148"/>
      <c r="F62" s="149"/>
      <c r="G62" s="134">
        <v>0.24999999999999997</v>
      </c>
      <c r="H62" s="140">
        <v>70941.32170737721</v>
      </c>
      <c r="I62" s="140">
        <v>3000</v>
      </c>
      <c r="J62" s="140">
        <v>0</v>
      </c>
      <c r="K62" s="140">
        <v>0</v>
      </c>
      <c r="L62" s="140">
        <v>0</v>
      </c>
      <c r="M62" s="141">
        <v>73941.32170737721</v>
      </c>
    </row>
    <row r="63" spans="1:13" ht="15.75" thickBot="1" x14ac:dyDescent="0.3">
      <c r="A63" s="595"/>
      <c r="B63" s="153" t="str">
        <f>+B61&amp;" Total"</f>
        <v>3.3 Develop a globally diverse culture of knowledge and expertise available to ICANN’s Board, staff, and stakeholders Total</v>
      </c>
      <c r="C63" s="498"/>
      <c r="D63" s="154"/>
      <c r="E63" s="498"/>
      <c r="F63" s="155"/>
      <c r="G63" s="156">
        <v>5.625</v>
      </c>
      <c r="H63" s="168">
        <v>1056736.4194081873</v>
      </c>
      <c r="I63" s="168">
        <v>36670.666666666672</v>
      </c>
      <c r="J63" s="168">
        <v>60750</v>
      </c>
      <c r="K63" s="168">
        <v>20920</v>
      </c>
      <c r="L63" s="168">
        <v>0</v>
      </c>
      <c r="M63" s="158">
        <v>1175077.0860748538</v>
      </c>
    </row>
    <row r="64" spans="1:13" ht="15.75" thickBot="1" x14ac:dyDescent="0.3">
      <c r="A64" s="169" t="s">
        <v>568</v>
      </c>
      <c r="B64" s="170"/>
      <c r="C64" s="171"/>
      <c r="D64" s="172"/>
      <c r="E64" s="171"/>
      <c r="F64" s="173"/>
      <c r="G64" s="174">
        <v>113.83333333333334</v>
      </c>
      <c r="H64" s="175">
        <v>19808335.984927047</v>
      </c>
      <c r="I64" s="175">
        <v>6421762.8089372665</v>
      </c>
      <c r="J64" s="175">
        <v>5527956.3066666666</v>
      </c>
      <c r="K64" s="175">
        <v>14495315.445854392</v>
      </c>
      <c r="L64" s="175">
        <v>5455240</v>
      </c>
      <c r="M64" s="176">
        <v>51708610.546385378</v>
      </c>
    </row>
    <row r="66" spans="1:13" x14ac:dyDescent="0.25">
      <c r="A66" s="5" t="s">
        <v>803</v>
      </c>
      <c r="B66" s="5"/>
      <c r="C66" s="2"/>
      <c r="D66" s="6"/>
      <c r="E66" s="7"/>
      <c r="F66" s="8"/>
      <c r="G66" s="9"/>
      <c r="H66" s="311"/>
      <c r="I66" s="311"/>
      <c r="J66" s="311"/>
      <c r="K66" s="311"/>
      <c r="L66" s="311"/>
      <c r="M66" s="311"/>
    </row>
    <row r="67" spans="1:13" x14ac:dyDescent="0.25">
      <c r="A67" s="5" t="s">
        <v>804</v>
      </c>
      <c r="B67" s="5"/>
      <c r="C67" s="2"/>
      <c r="D67" s="6"/>
      <c r="E67" s="7"/>
      <c r="F67" s="8"/>
    </row>
    <row r="68" spans="1:13" x14ac:dyDescent="0.25">
      <c r="A68" s="5"/>
      <c r="B68" s="5"/>
      <c r="C68" s="2"/>
      <c r="D68" s="6"/>
      <c r="E68" s="7"/>
      <c r="G68" s="312"/>
      <c r="H68" s="4"/>
      <c r="I68" s="4"/>
      <c r="J68" s="4"/>
      <c r="K68" s="4"/>
      <c r="L68" s="4"/>
      <c r="M68" s="313"/>
    </row>
  </sheetData>
  <mergeCells count="11">
    <mergeCell ref="C45:C54"/>
    <mergeCell ref="B59:B60"/>
    <mergeCell ref="B61:B62"/>
    <mergeCell ref="A5:A63"/>
    <mergeCell ref="B5:B40"/>
    <mergeCell ref="C5:C8"/>
    <mergeCell ref="C10:C11"/>
    <mergeCell ref="C13:C14"/>
    <mergeCell ref="C18:C39"/>
    <mergeCell ref="B42:B57"/>
    <mergeCell ref="C42:C43"/>
  </mergeCells>
  <pageMargins left="0.7" right="0.7" top="0.75" bottom="0.75" header="0.3" footer="0.3"/>
  <pageSetup scale="39" fitToHeight="1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
  <sheetViews>
    <sheetView showGridLines="0" zoomScale="80" zoomScaleNormal="80" workbookViewId="0">
      <pane xSplit="3" ySplit="4" topLeftCell="D5" activePane="bottomRight" state="frozen"/>
      <selection activeCell="P20" sqref="P20"/>
      <selection pane="topRight" activeCell="P20" sqref="P20"/>
      <selection pane="bottomLeft" activeCell="P20" sqref="P20"/>
      <selection pane="bottomRight" activeCell="P20" sqref="P20"/>
    </sheetView>
  </sheetViews>
  <sheetFormatPr defaultRowHeight="15" outlineLevelCol="1" x14ac:dyDescent="0.25"/>
  <cols>
    <col min="1" max="1" width="6" hidden="1" customWidth="1" outlineLevel="1"/>
    <col min="2" max="2" width="23.28515625" customWidth="1" collapsed="1"/>
    <col min="3" max="3" width="38.85546875" customWidth="1"/>
    <col min="4" max="4" width="9.42578125" customWidth="1"/>
    <col min="5" max="5" width="62.42578125" customWidth="1"/>
    <col min="6" max="6" width="94" customWidth="1"/>
    <col min="7" max="7" width="10.42578125" customWidth="1"/>
    <col min="8" max="13" width="13.140625" customWidth="1"/>
  </cols>
  <sheetData>
    <row r="1" spans="1:13" ht="28.5" x14ac:dyDescent="0.25">
      <c r="A1" s="1"/>
      <c r="B1" s="1" t="s">
        <v>852</v>
      </c>
      <c r="C1" s="2"/>
      <c r="D1" s="3"/>
      <c r="E1" s="320"/>
      <c r="F1" s="320"/>
      <c r="G1" s="320"/>
      <c r="H1" s="320"/>
      <c r="I1" s="320"/>
      <c r="J1" s="320"/>
      <c r="K1" s="320"/>
      <c r="L1" s="320"/>
      <c r="M1" s="4"/>
    </row>
    <row r="2" spans="1:13" ht="28.5" x14ac:dyDescent="0.25">
      <c r="A2" s="1"/>
      <c r="B2" s="500" t="s">
        <v>849</v>
      </c>
      <c r="C2" s="2"/>
      <c r="D2" s="3"/>
      <c r="E2" s="320"/>
      <c r="F2" s="320"/>
      <c r="G2" s="320"/>
      <c r="H2" s="320"/>
      <c r="I2" s="320"/>
      <c r="J2" s="320"/>
      <c r="K2" s="320"/>
      <c r="L2" s="320"/>
      <c r="M2" s="4"/>
    </row>
    <row r="3" spans="1:13" ht="15.75" thickBot="1" x14ac:dyDescent="0.3">
      <c r="A3" s="5"/>
      <c r="B3" s="5"/>
      <c r="C3" s="2"/>
      <c r="D3" s="6"/>
      <c r="E3" s="7"/>
      <c r="F3" s="8"/>
      <c r="G3" s="9"/>
      <c r="H3" s="4"/>
      <c r="I3" s="4"/>
      <c r="J3" s="4"/>
      <c r="K3" s="4"/>
      <c r="L3" s="4"/>
      <c r="M3" s="4"/>
    </row>
    <row r="4" spans="1:13" ht="38.25" thickBot="1" x14ac:dyDescent="0.3">
      <c r="A4" s="10" t="s">
        <v>0</v>
      </c>
      <c r="B4" s="11" t="s">
        <v>1</v>
      </c>
      <c r="C4" s="12" t="s">
        <v>2</v>
      </c>
      <c r="D4" s="12" t="s">
        <v>3</v>
      </c>
      <c r="E4" s="12" t="s">
        <v>4</v>
      </c>
      <c r="F4" s="12" t="s">
        <v>5</v>
      </c>
      <c r="G4" s="13" t="s">
        <v>6</v>
      </c>
      <c r="H4" s="14" t="s">
        <v>7</v>
      </c>
      <c r="I4" s="15" t="s">
        <v>8</v>
      </c>
      <c r="J4" s="15" t="s">
        <v>9</v>
      </c>
      <c r="K4" s="14" t="s">
        <v>10</v>
      </c>
      <c r="L4" s="14" t="s">
        <v>11</v>
      </c>
      <c r="M4" s="16" t="s">
        <v>12</v>
      </c>
    </row>
    <row r="5" spans="1:13" ht="30" x14ac:dyDescent="0.25">
      <c r="A5" s="606" t="s">
        <v>569</v>
      </c>
      <c r="B5" s="609" t="s">
        <v>570</v>
      </c>
      <c r="C5" s="177" t="s">
        <v>571</v>
      </c>
      <c r="D5" s="6">
        <v>124628</v>
      </c>
      <c r="E5" s="24" t="s">
        <v>572</v>
      </c>
      <c r="F5" s="167" t="s">
        <v>573</v>
      </c>
      <c r="G5" s="55"/>
      <c r="H5" s="56">
        <v>220044.36933790587</v>
      </c>
      <c r="I5" s="56">
        <v>61170</v>
      </c>
      <c r="J5" s="56">
        <v>0</v>
      </c>
      <c r="K5" s="56">
        <v>207800</v>
      </c>
      <c r="L5" s="56">
        <v>0</v>
      </c>
      <c r="M5" s="57">
        <v>489014.3693379059</v>
      </c>
    </row>
    <row r="6" spans="1:13" x14ac:dyDescent="0.25">
      <c r="A6" s="607"/>
      <c r="B6" s="610"/>
      <c r="C6" s="178" t="str">
        <f>+C5&amp;" Total"</f>
        <v>4.1.1 Coordination of ICANN participation in Internet Governance Total</v>
      </c>
      <c r="D6" s="179"/>
      <c r="E6" s="180"/>
      <c r="F6" s="181"/>
      <c r="G6" s="499">
        <v>0.64999999999999991</v>
      </c>
      <c r="H6" s="182">
        <v>220044.36933790587</v>
      </c>
      <c r="I6" s="182">
        <v>61170</v>
      </c>
      <c r="J6" s="182">
        <v>0</v>
      </c>
      <c r="K6" s="182">
        <v>207800</v>
      </c>
      <c r="L6" s="182">
        <v>0</v>
      </c>
      <c r="M6" s="183">
        <v>489014.3693379059</v>
      </c>
    </row>
    <row r="7" spans="1:13" ht="15.75" thickBot="1" x14ac:dyDescent="0.3">
      <c r="A7" s="607"/>
      <c r="B7" s="184" t="str">
        <f>+B5&amp;" Total"</f>
        <v>4.1 Encourage engagement with the existing Internet governance ecosystem at national, regional and international levels Total</v>
      </c>
      <c r="C7" s="185"/>
      <c r="D7" s="186"/>
      <c r="E7" s="186"/>
      <c r="F7" s="187"/>
      <c r="G7" s="188">
        <v>0.64999999999999991</v>
      </c>
      <c r="H7" s="189">
        <v>220044.36933790587</v>
      </c>
      <c r="I7" s="189">
        <v>61170</v>
      </c>
      <c r="J7" s="189">
        <v>0</v>
      </c>
      <c r="K7" s="189">
        <v>207800</v>
      </c>
      <c r="L7" s="189">
        <v>0</v>
      </c>
      <c r="M7" s="190">
        <v>489014.3693379059</v>
      </c>
    </row>
    <row r="8" spans="1:13" ht="45" x14ac:dyDescent="0.25">
      <c r="A8" s="607"/>
      <c r="B8" s="609" t="s">
        <v>574</v>
      </c>
      <c r="C8" s="177" t="s">
        <v>575</v>
      </c>
      <c r="D8" s="191">
        <v>124624</v>
      </c>
      <c r="E8" s="191" t="s">
        <v>576</v>
      </c>
      <c r="F8" s="192" t="s">
        <v>577</v>
      </c>
      <c r="G8" s="193"/>
      <c r="H8" s="194">
        <v>50754.071084002979</v>
      </c>
      <c r="I8" s="194">
        <v>0</v>
      </c>
      <c r="J8" s="194">
        <v>0</v>
      </c>
      <c r="K8" s="194">
        <v>0</v>
      </c>
      <c r="L8" s="194">
        <v>0</v>
      </c>
      <c r="M8" s="195">
        <v>50754.071084002979</v>
      </c>
    </row>
    <row r="9" spans="1:13" x14ac:dyDescent="0.25">
      <c r="A9" s="607"/>
      <c r="B9" s="610"/>
      <c r="C9" s="178" t="str">
        <f>+C8&amp;" Total"</f>
        <v>4.2.1 Support Governmental Advisory Committee (GAC) Engagement Total</v>
      </c>
      <c r="D9" s="179"/>
      <c r="E9" s="180"/>
      <c r="F9" s="181"/>
      <c r="G9" s="196">
        <v>0.15</v>
      </c>
      <c r="H9" s="197">
        <v>50754.071084002979</v>
      </c>
      <c r="I9" s="197">
        <v>0</v>
      </c>
      <c r="J9" s="197">
        <v>0</v>
      </c>
      <c r="K9" s="197">
        <v>0</v>
      </c>
      <c r="L9" s="197">
        <v>0</v>
      </c>
      <c r="M9" s="198">
        <v>50754.071084002979</v>
      </c>
    </row>
    <row r="10" spans="1:13" ht="60" x14ac:dyDescent="0.25">
      <c r="A10" s="607"/>
      <c r="B10" s="610"/>
      <c r="C10" s="611" t="s">
        <v>578</v>
      </c>
      <c r="D10" s="6">
        <v>124626</v>
      </c>
      <c r="E10" s="24" t="s">
        <v>579</v>
      </c>
      <c r="F10" s="25" t="s">
        <v>580</v>
      </c>
      <c r="G10" s="26"/>
      <c r="H10" s="27">
        <v>464751.96795736591</v>
      </c>
      <c r="I10" s="27">
        <v>80902</v>
      </c>
      <c r="J10" s="27">
        <v>0</v>
      </c>
      <c r="K10" s="27">
        <v>87000</v>
      </c>
      <c r="L10" s="27">
        <v>0</v>
      </c>
      <c r="M10" s="28">
        <v>632653.96795736591</v>
      </c>
    </row>
    <row r="11" spans="1:13" ht="75" x14ac:dyDescent="0.25">
      <c r="A11" s="607"/>
      <c r="B11" s="610"/>
      <c r="C11" s="611"/>
      <c r="D11" s="199">
        <v>124627</v>
      </c>
      <c r="E11" s="200" t="s">
        <v>581</v>
      </c>
      <c r="F11" s="201" t="s">
        <v>582</v>
      </c>
      <c r="G11" s="202"/>
      <c r="H11" s="203">
        <v>0</v>
      </c>
      <c r="I11" s="203">
        <v>0</v>
      </c>
      <c r="J11" s="203">
        <v>160000</v>
      </c>
      <c r="K11" s="203">
        <v>0</v>
      </c>
      <c r="L11" s="203">
        <v>0</v>
      </c>
      <c r="M11" s="204">
        <v>160000</v>
      </c>
    </row>
    <row r="12" spans="1:13" ht="75" x14ac:dyDescent="0.25">
      <c r="A12" s="607"/>
      <c r="B12" s="610"/>
      <c r="C12" s="611"/>
      <c r="D12" s="6">
        <v>124629</v>
      </c>
      <c r="E12" s="24" t="s">
        <v>583</v>
      </c>
      <c r="F12" s="25" t="s">
        <v>584</v>
      </c>
      <c r="G12" s="26"/>
      <c r="H12" s="27">
        <v>677340.01262269611</v>
      </c>
      <c r="I12" s="27">
        <v>44274</v>
      </c>
      <c r="J12" s="27">
        <v>0</v>
      </c>
      <c r="K12" s="27">
        <v>35390</v>
      </c>
      <c r="L12" s="27">
        <v>0</v>
      </c>
      <c r="M12" s="28">
        <v>757004.01262269611</v>
      </c>
    </row>
    <row r="13" spans="1:13" x14ac:dyDescent="0.25">
      <c r="A13" s="607"/>
      <c r="B13" s="610"/>
      <c r="C13" s="178" t="str">
        <f>+C10&amp;" Total"</f>
        <v>4.2.2 Engagement with Governments and International Governmental Organizations (IGOs) Total</v>
      </c>
      <c r="D13" s="205"/>
      <c r="E13" s="205"/>
      <c r="F13" s="206"/>
      <c r="G13" s="196">
        <v>4.5500000000000007</v>
      </c>
      <c r="H13" s="197">
        <v>1142091.9805800621</v>
      </c>
      <c r="I13" s="197">
        <v>125176</v>
      </c>
      <c r="J13" s="197">
        <v>160000</v>
      </c>
      <c r="K13" s="197">
        <v>122390</v>
      </c>
      <c r="L13" s="197">
        <v>0</v>
      </c>
      <c r="M13" s="198">
        <v>1549657.9805800621</v>
      </c>
    </row>
    <row r="14" spans="1:13" ht="15.75" thickBot="1" x14ac:dyDescent="0.3">
      <c r="A14" s="607"/>
      <c r="B14" s="184" t="str">
        <f>+B8&amp;" Total"</f>
        <v>4.2 Clarify the role of governments in ICANN and work with them to strengthen their commitment to supporting the global Internet ecosystem Total</v>
      </c>
      <c r="C14" s="186"/>
      <c r="D14" s="186"/>
      <c r="E14" s="186"/>
      <c r="F14" s="187"/>
      <c r="G14" s="207">
        <v>4.7000000000000011</v>
      </c>
      <c r="H14" s="208">
        <v>1192846.0516640651</v>
      </c>
      <c r="I14" s="208">
        <v>125176</v>
      </c>
      <c r="J14" s="208">
        <v>160000</v>
      </c>
      <c r="K14" s="208">
        <v>122390</v>
      </c>
      <c r="L14" s="208">
        <v>0</v>
      </c>
      <c r="M14" s="209">
        <v>1600412.0516640651</v>
      </c>
    </row>
    <row r="15" spans="1:13" ht="60" x14ac:dyDescent="0.25">
      <c r="A15" s="607"/>
      <c r="B15" s="609" t="s">
        <v>585</v>
      </c>
      <c r="C15" s="210" t="s">
        <v>586</v>
      </c>
      <c r="D15" s="6">
        <v>124630</v>
      </c>
      <c r="E15" s="24" t="s">
        <v>587</v>
      </c>
      <c r="F15" s="167" t="s">
        <v>588</v>
      </c>
      <c r="G15" s="26"/>
      <c r="H15" s="27">
        <v>642763.15669820714</v>
      </c>
      <c r="I15" s="27">
        <v>55715</v>
      </c>
      <c r="J15" s="27">
        <v>0</v>
      </c>
      <c r="K15" s="27">
        <v>0</v>
      </c>
      <c r="L15" s="27">
        <v>0</v>
      </c>
      <c r="M15" s="28">
        <v>698478.15669820714</v>
      </c>
    </row>
    <row r="16" spans="1:13" x14ac:dyDescent="0.25">
      <c r="A16" s="607"/>
      <c r="B16" s="610"/>
      <c r="C16" s="205" t="str">
        <f>+C15&amp;" Total"</f>
        <v>4.3.1 Support Internet Governance Ecosystem Advancement Total</v>
      </c>
      <c r="D16" s="205"/>
      <c r="E16" s="205"/>
      <c r="F16" s="206"/>
      <c r="G16" s="196">
        <v>1.65</v>
      </c>
      <c r="H16" s="197">
        <v>642763.15669820714</v>
      </c>
      <c r="I16" s="197">
        <v>55715</v>
      </c>
      <c r="J16" s="197">
        <v>0</v>
      </c>
      <c r="K16" s="197">
        <v>0</v>
      </c>
      <c r="L16" s="197">
        <v>0</v>
      </c>
      <c r="M16" s="198">
        <v>698478.15669820714</v>
      </c>
    </row>
    <row r="17" spans="1:13" ht="15.75" thickBot="1" x14ac:dyDescent="0.3">
      <c r="A17" s="607"/>
      <c r="B17" s="184" t="str">
        <f>+B15&amp;" Total"</f>
        <v>4.3 Participate in the evolution of a global, trusted, inclusive multistakeholder Internet Governance ecosystem that addresses Internet issues Total</v>
      </c>
      <c r="C17" s="211"/>
      <c r="D17" s="186"/>
      <c r="E17" s="186"/>
      <c r="F17" s="211"/>
      <c r="G17" s="207">
        <v>1.65</v>
      </c>
      <c r="H17" s="208">
        <v>642763.15669820714</v>
      </c>
      <c r="I17" s="208">
        <v>55715</v>
      </c>
      <c r="J17" s="208">
        <v>0</v>
      </c>
      <c r="K17" s="208">
        <v>0</v>
      </c>
      <c r="L17" s="208">
        <v>0</v>
      </c>
      <c r="M17" s="209">
        <v>698478.15669820714</v>
      </c>
    </row>
    <row r="18" spans="1:13" ht="45" x14ac:dyDescent="0.25">
      <c r="A18" s="607"/>
      <c r="B18" s="612" t="s">
        <v>589</v>
      </c>
      <c r="C18" s="614" t="s">
        <v>590</v>
      </c>
      <c r="D18" s="6">
        <v>122104</v>
      </c>
      <c r="E18" s="24" t="s">
        <v>591</v>
      </c>
      <c r="F18" s="25" t="s">
        <v>592</v>
      </c>
      <c r="G18" s="55"/>
      <c r="H18" s="56">
        <v>2171776.0264382539</v>
      </c>
      <c r="I18" s="56">
        <v>0</v>
      </c>
      <c r="J18" s="56">
        <v>0</v>
      </c>
      <c r="K18" s="56">
        <v>0</v>
      </c>
      <c r="L18" s="56">
        <v>0</v>
      </c>
      <c r="M18" s="57">
        <v>2171776.0264382539</v>
      </c>
    </row>
    <row r="19" spans="1:13" ht="30" x14ac:dyDescent="0.25">
      <c r="A19" s="607"/>
      <c r="B19" s="613"/>
      <c r="C19" s="611"/>
      <c r="D19" s="199">
        <v>122106</v>
      </c>
      <c r="E19" s="200" t="s">
        <v>593</v>
      </c>
      <c r="F19" s="201" t="s">
        <v>594</v>
      </c>
      <c r="G19" s="202"/>
      <c r="H19" s="203">
        <v>604162.06123945559</v>
      </c>
      <c r="I19" s="203">
        <v>19000</v>
      </c>
      <c r="J19" s="203">
        <v>0</v>
      </c>
      <c r="K19" s="203">
        <v>70280</v>
      </c>
      <c r="L19" s="203">
        <v>0</v>
      </c>
      <c r="M19" s="204">
        <v>693442.06123945559</v>
      </c>
    </row>
    <row r="20" spans="1:13" ht="30" x14ac:dyDescent="0.25">
      <c r="A20" s="607"/>
      <c r="B20" s="613"/>
      <c r="C20" s="611"/>
      <c r="D20" s="6">
        <v>122108</v>
      </c>
      <c r="E20" s="24" t="s">
        <v>595</v>
      </c>
      <c r="F20" s="25" t="s">
        <v>596</v>
      </c>
      <c r="G20" s="26"/>
      <c r="H20" s="27">
        <v>16017.29798460782</v>
      </c>
      <c r="I20" s="27">
        <v>0</v>
      </c>
      <c r="J20" s="27">
        <v>0</v>
      </c>
      <c r="K20" s="27">
        <v>0</v>
      </c>
      <c r="L20" s="27">
        <v>0</v>
      </c>
      <c r="M20" s="28">
        <v>16017.29798460782</v>
      </c>
    </row>
    <row r="21" spans="1:13" ht="45" x14ac:dyDescent="0.25">
      <c r="A21" s="607"/>
      <c r="B21" s="613"/>
      <c r="C21" s="611"/>
      <c r="D21" s="6">
        <v>122109</v>
      </c>
      <c r="E21" s="24" t="s">
        <v>597</v>
      </c>
      <c r="F21" s="25" t="s">
        <v>598</v>
      </c>
      <c r="G21" s="26"/>
      <c r="H21" s="27">
        <v>188865.09106466486</v>
      </c>
      <c r="I21" s="27">
        <v>148042</v>
      </c>
      <c r="J21" s="27">
        <v>248800</v>
      </c>
      <c r="K21" s="27">
        <v>0</v>
      </c>
      <c r="L21" s="27">
        <v>0</v>
      </c>
      <c r="M21" s="28">
        <v>585707.09106466488</v>
      </c>
    </row>
    <row r="22" spans="1:13" ht="45" x14ac:dyDescent="0.25">
      <c r="A22" s="607"/>
      <c r="B22" s="613"/>
      <c r="C22" s="611"/>
      <c r="D22" s="199">
        <v>122113</v>
      </c>
      <c r="E22" s="200" t="s">
        <v>599</v>
      </c>
      <c r="F22" s="201" t="s">
        <v>600</v>
      </c>
      <c r="G22" s="202"/>
      <c r="H22" s="203">
        <v>295178.65616819391</v>
      </c>
      <c r="I22" s="203">
        <v>0</v>
      </c>
      <c r="J22" s="203">
        <v>710000</v>
      </c>
      <c r="K22" s="203">
        <v>0</v>
      </c>
      <c r="L22" s="203">
        <v>0</v>
      </c>
      <c r="M22" s="204">
        <v>1005178.6561681939</v>
      </c>
    </row>
    <row r="23" spans="1:13" x14ac:dyDescent="0.25">
      <c r="A23" s="607"/>
      <c r="B23" s="613"/>
      <c r="C23" s="178" t="str">
        <f>+C18&amp;" Total"</f>
        <v>4.4.1 Contractual Compliance Functions Total</v>
      </c>
      <c r="D23" s="179"/>
      <c r="E23" s="180"/>
      <c r="F23" s="181"/>
      <c r="G23" s="196">
        <v>24.049999999999994</v>
      </c>
      <c r="H23" s="197">
        <v>3275999.1328951768</v>
      </c>
      <c r="I23" s="197">
        <v>167042</v>
      </c>
      <c r="J23" s="197">
        <v>958800</v>
      </c>
      <c r="K23" s="197">
        <v>70280</v>
      </c>
      <c r="L23" s="197">
        <v>0</v>
      </c>
      <c r="M23" s="198">
        <v>4472121.1328951763</v>
      </c>
    </row>
    <row r="24" spans="1:13" ht="30" x14ac:dyDescent="0.25">
      <c r="A24" s="607"/>
      <c r="B24" s="613"/>
      <c r="C24" s="611" t="s">
        <v>601</v>
      </c>
      <c r="D24" s="6">
        <v>122110</v>
      </c>
      <c r="E24" s="24" t="s">
        <v>602</v>
      </c>
      <c r="F24" s="25" t="s">
        <v>603</v>
      </c>
      <c r="G24" s="26"/>
      <c r="H24" s="27">
        <v>42939.584523062505</v>
      </c>
      <c r="I24" s="27">
        <v>0</v>
      </c>
      <c r="J24" s="27">
        <v>115200</v>
      </c>
      <c r="K24" s="27">
        <v>20000</v>
      </c>
      <c r="L24" s="27">
        <v>0</v>
      </c>
      <c r="M24" s="28">
        <v>178139.58452306251</v>
      </c>
    </row>
    <row r="25" spans="1:13" ht="30" x14ac:dyDescent="0.25">
      <c r="A25" s="607"/>
      <c r="B25" s="613"/>
      <c r="C25" s="611"/>
      <c r="D25" s="199">
        <v>122111</v>
      </c>
      <c r="E25" s="200" t="s">
        <v>604</v>
      </c>
      <c r="F25" s="201" t="s">
        <v>605</v>
      </c>
      <c r="G25" s="202"/>
      <c r="H25" s="203">
        <v>6231.0435295000016</v>
      </c>
      <c r="I25" s="203">
        <v>0</v>
      </c>
      <c r="J25" s="203">
        <v>10000</v>
      </c>
      <c r="K25" s="203">
        <v>0</v>
      </c>
      <c r="L25" s="203">
        <v>0</v>
      </c>
      <c r="M25" s="204">
        <v>16231.043529500002</v>
      </c>
    </row>
    <row r="26" spans="1:13" x14ac:dyDescent="0.25">
      <c r="A26" s="607"/>
      <c r="B26" s="613"/>
      <c r="C26" s="611"/>
      <c r="D26" s="199">
        <v>122112</v>
      </c>
      <c r="E26" s="200" t="s">
        <v>606</v>
      </c>
      <c r="F26" s="201" t="s">
        <v>607</v>
      </c>
      <c r="G26" s="202"/>
      <c r="H26" s="203">
        <v>114794.06578813457</v>
      </c>
      <c r="I26" s="203">
        <v>0</v>
      </c>
      <c r="J26" s="203">
        <v>0</v>
      </c>
      <c r="K26" s="203">
        <v>0</v>
      </c>
      <c r="L26" s="203">
        <v>0</v>
      </c>
      <c r="M26" s="204">
        <v>114794.06578813457</v>
      </c>
    </row>
    <row r="27" spans="1:13" x14ac:dyDescent="0.25">
      <c r="A27" s="607"/>
      <c r="B27" s="613"/>
      <c r="C27" s="178" t="str">
        <f>+C24&amp;" Total"</f>
        <v>4.4.2 Contractual Compliance Initiatives &amp; Improvements Total</v>
      </c>
      <c r="D27" s="179"/>
      <c r="E27" s="180"/>
      <c r="F27" s="181"/>
      <c r="G27" s="196">
        <v>0.95</v>
      </c>
      <c r="H27" s="197">
        <v>163964.69384069706</v>
      </c>
      <c r="I27" s="197">
        <v>0</v>
      </c>
      <c r="J27" s="197">
        <v>125200</v>
      </c>
      <c r="K27" s="197">
        <v>20000</v>
      </c>
      <c r="L27" s="197">
        <v>0</v>
      </c>
      <c r="M27" s="198">
        <v>309164.69384069706</v>
      </c>
    </row>
    <row r="28" spans="1:13" ht="45" x14ac:dyDescent="0.25">
      <c r="A28" s="607"/>
      <c r="B28" s="613"/>
      <c r="C28" s="611" t="s">
        <v>608</v>
      </c>
      <c r="D28" s="6">
        <v>31665</v>
      </c>
      <c r="E28" s="24" t="s">
        <v>609</v>
      </c>
      <c r="F28" s="25" t="s">
        <v>610</v>
      </c>
      <c r="G28" s="26"/>
      <c r="H28" s="27">
        <v>170837.59159500001</v>
      </c>
      <c r="I28" s="27">
        <v>9008.3333333333321</v>
      </c>
      <c r="J28" s="27">
        <v>0</v>
      </c>
      <c r="K28" s="27">
        <v>0</v>
      </c>
      <c r="L28" s="27">
        <v>0</v>
      </c>
      <c r="M28" s="28">
        <v>179845.92492833335</v>
      </c>
    </row>
    <row r="29" spans="1:13" ht="45" x14ac:dyDescent="0.25">
      <c r="A29" s="607"/>
      <c r="B29" s="613"/>
      <c r="C29" s="611"/>
      <c r="D29" s="199">
        <v>31666</v>
      </c>
      <c r="E29" s="200" t="s">
        <v>611</v>
      </c>
      <c r="F29" s="201" t="s">
        <v>612</v>
      </c>
      <c r="G29" s="202"/>
      <c r="H29" s="203">
        <v>170837.59159500001</v>
      </c>
      <c r="I29" s="203">
        <v>0</v>
      </c>
      <c r="J29" s="203">
        <v>0</v>
      </c>
      <c r="K29" s="203">
        <v>0</v>
      </c>
      <c r="L29" s="203">
        <v>0</v>
      </c>
      <c r="M29" s="204">
        <v>170837.59159500001</v>
      </c>
    </row>
    <row r="30" spans="1:13" ht="30" x14ac:dyDescent="0.25">
      <c r="A30" s="607"/>
      <c r="B30" s="613"/>
      <c r="C30" s="611"/>
      <c r="D30" s="6">
        <v>31667</v>
      </c>
      <c r="E30" s="24" t="s">
        <v>613</v>
      </c>
      <c r="F30" s="25" t="s">
        <v>614</v>
      </c>
      <c r="G30" s="26"/>
      <c r="H30" s="27">
        <v>176014.48830999996</v>
      </c>
      <c r="I30" s="27">
        <v>0</v>
      </c>
      <c r="J30" s="27">
        <v>0</v>
      </c>
      <c r="K30" s="27">
        <v>0</v>
      </c>
      <c r="L30" s="27">
        <v>0</v>
      </c>
      <c r="M30" s="28">
        <v>176014.48830999996</v>
      </c>
    </row>
    <row r="31" spans="1:13" x14ac:dyDescent="0.25">
      <c r="A31" s="607"/>
      <c r="B31" s="613"/>
      <c r="C31" s="178" t="str">
        <f>+C28&amp;" Total"</f>
        <v>4.4.3 Contractual Compliance and Safeguards Total</v>
      </c>
      <c r="D31" s="179"/>
      <c r="E31" s="180"/>
      <c r="F31" s="181"/>
      <c r="G31" s="196">
        <v>1</v>
      </c>
      <c r="H31" s="197">
        <v>517689.67149999994</v>
      </c>
      <c r="I31" s="197">
        <v>9008.3333333333321</v>
      </c>
      <c r="J31" s="197">
        <v>0</v>
      </c>
      <c r="K31" s="197">
        <v>0</v>
      </c>
      <c r="L31" s="197">
        <v>0</v>
      </c>
      <c r="M31" s="198">
        <v>526698.00483333331</v>
      </c>
    </row>
    <row r="32" spans="1:13" x14ac:dyDescent="0.25">
      <c r="A32" s="607"/>
      <c r="B32" s="613"/>
      <c r="C32" s="611" t="s">
        <v>615</v>
      </c>
      <c r="D32" s="6">
        <v>26006</v>
      </c>
      <c r="E32" s="24" t="s">
        <v>616</v>
      </c>
      <c r="F32" s="25" t="s">
        <v>616</v>
      </c>
      <c r="G32" s="26"/>
      <c r="H32" s="27">
        <v>0</v>
      </c>
      <c r="I32" s="27">
        <v>0</v>
      </c>
      <c r="J32" s="27">
        <v>0</v>
      </c>
      <c r="K32" s="27">
        <v>0</v>
      </c>
      <c r="L32" s="27">
        <v>0</v>
      </c>
      <c r="M32" s="28">
        <v>0</v>
      </c>
    </row>
    <row r="33" spans="1:13" x14ac:dyDescent="0.25">
      <c r="A33" s="607"/>
      <c r="B33" s="613"/>
      <c r="C33" s="611"/>
      <c r="D33" s="199">
        <v>26146</v>
      </c>
      <c r="E33" s="200" t="s">
        <v>617</v>
      </c>
      <c r="F33" s="201" t="s">
        <v>618</v>
      </c>
      <c r="G33" s="202"/>
      <c r="H33" s="203">
        <v>0</v>
      </c>
      <c r="I33" s="203">
        <v>0</v>
      </c>
      <c r="J33" s="203">
        <v>0</v>
      </c>
      <c r="K33" s="203">
        <v>0</v>
      </c>
      <c r="L33" s="203">
        <v>0</v>
      </c>
      <c r="M33" s="204">
        <v>0</v>
      </c>
    </row>
    <row r="34" spans="1:13" ht="30" x14ac:dyDescent="0.25">
      <c r="A34" s="607"/>
      <c r="B34" s="613"/>
      <c r="C34" s="611"/>
      <c r="D34" s="6">
        <v>26229</v>
      </c>
      <c r="E34" s="24" t="s">
        <v>619</v>
      </c>
      <c r="F34" s="25" t="s">
        <v>620</v>
      </c>
      <c r="G34" s="26"/>
      <c r="H34" s="27">
        <v>0</v>
      </c>
      <c r="I34" s="27">
        <v>0</v>
      </c>
      <c r="J34" s="27">
        <v>100000</v>
      </c>
      <c r="K34" s="27">
        <v>0</v>
      </c>
      <c r="L34" s="27">
        <v>0</v>
      </c>
      <c r="M34" s="28">
        <v>100000</v>
      </c>
    </row>
    <row r="35" spans="1:13" ht="30" x14ac:dyDescent="0.25">
      <c r="A35" s="607"/>
      <c r="B35" s="613"/>
      <c r="C35" s="611"/>
      <c r="D35" s="199">
        <v>31501</v>
      </c>
      <c r="E35" s="200" t="s">
        <v>621</v>
      </c>
      <c r="F35" s="201" t="s">
        <v>622</v>
      </c>
      <c r="G35" s="202"/>
      <c r="H35" s="203">
        <v>35000.000000000015</v>
      </c>
      <c r="I35" s="203">
        <v>0</v>
      </c>
      <c r="J35" s="203">
        <v>0</v>
      </c>
      <c r="K35" s="203">
        <v>0</v>
      </c>
      <c r="L35" s="203">
        <v>0</v>
      </c>
      <c r="M35" s="204">
        <v>35000.000000000015</v>
      </c>
    </row>
    <row r="36" spans="1:13" ht="75" x14ac:dyDescent="0.25">
      <c r="A36" s="607"/>
      <c r="B36" s="613"/>
      <c r="C36" s="611"/>
      <c r="D36" s="199">
        <v>31651</v>
      </c>
      <c r="E36" s="200" t="s">
        <v>623</v>
      </c>
      <c r="F36" s="201" t="s">
        <v>624</v>
      </c>
      <c r="G36" s="202"/>
      <c r="H36" s="203">
        <v>23152.5</v>
      </c>
      <c r="I36" s="203">
        <v>0</v>
      </c>
      <c r="J36" s="203">
        <v>100000</v>
      </c>
      <c r="K36" s="203">
        <v>0</v>
      </c>
      <c r="L36" s="203">
        <v>0</v>
      </c>
      <c r="M36" s="204">
        <v>123152.5</v>
      </c>
    </row>
    <row r="37" spans="1:13" ht="60" x14ac:dyDescent="0.25">
      <c r="A37" s="607"/>
      <c r="B37" s="613"/>
      <c r="C37" s="611"/>
      <c r="D37" s="199">
        <v>33250</v>
      </c>
      <c r="E37" s="200" t="s">
        <v>625</v>
      </c>
      <c r="F37" s="201" t="s">
        <v>626</v>
      </c>
      <c r="G37" s="202"/>
      <c r="H37" s="203">
        <v>0</v>
      </c>
      <c r="I37" s="203">
        <v>0</v>
      </c>
      <c r="J37" s="203">
        <v>0</v>
      </c>
      <c r="K37" s="203">
        <v>0</v>
      </c>
      <c r="L37" s="203">
        <v>0</v>
      </c>
      <c r="M37" s="204">
        <v>0</v>
      </c>
    </row>
    <row r="38" spans="1:13" x14ac:dyDescent="0.25">
      <c r="A38" s="607"/>
      <c r="B38" s="613"/>
      <c r="C38" s="611"/>
      <c r="D38" s="6">
        <v>123553</v>
      </c>
      <c r="E38" s="24" t="s">
        <v>627</v>
      </c>
      <c r="F38" s="25" t="s">
        <v>628</v>
      </c>
      <c r="G38" s="26"/>
      <c r="H38" s="27">
        <v>30719.085867946502</v>
      </c>
      <c r="I38" s="27">
        <v>9952</v>
      </c>
      <c r="J38" s="27">
        <v>0</v>
      </c>
      <c r="K38" s="27">
        <v>0</v>
      </c>
      <c r="L38" s="27">
        <v>0</v>
      </c>
      <c r="M38" s="28">
        <v>40671.085867946502</v>
      </c>
    </row>
    <row r="39" spans="1:13" x14ac:dyDescent="0.25">
      <c r="A39" s="607"/>
      <c r="B39" s="613"/>
      <c r="C39" s="611"/>
      <c r="D39" s="199">
        <v>123555</v>
      </c>
      <c r="E39" s="200" t="s">
        <v>629</v>
      </c>
      <c r="F39" s="201" t="s">
        <v>630</v>
      </c>
      <c r="G39" s="202"/>
      <c r="H39" s="203">
        <v>0</v>
      </c>
      <c r="I39" s="203">
        <v>0</v>
      </c>
      <c r="J39" s="203">
        <v>0</v>
      </c>
      <c r="K39" s="203">
        <v>0</v>
      </c>
      <c r="L39" s="203">
        <v>0</v>
      </c>
      <c r="M39" s="204">
        <v>0</v>
      </c>
    </row>
    <row r="40" spans="1:13" x14ac:dyDescent="0.25">
      <c r="A40" s="607"/>
      <c r="B40" s="613"/>
      <c r="C40" s="178" t="str">
        <f>+C32&amp;" Total"</f>
        <v>4.4.4 Strategic Initiatives Total</v>
      </c>
      <c r="D40" s="179"/>
      <c r="E40" s="180"/>
      <c r="F40" s="181"/>
      <c r="G40" s="196">
        <v>0.49999999999999994</v>
      </c>
      <c r="H40" s="197">
        <v>88871.585867946516</v>
      </c>
      <c r="I40" s="197">
        <v>9952</v>
      </c>
      <c r="J40" s="197">
        <v>200000</v>
      </c>
      <c r="K40" s="197">
        <v>0</v>
      </c>
      <c r="L40" s="197">
        <v>0</v>
      </c>
      <c r="M40" s="198">
        <v>298823.5858679465</v>
      </c>
    </row>
    <row r="41" spans="1:13" ht="15.75" thickBot="1" x14ac:dyDescent="0.3">
      <c r="A41" s="608"/>
      <c r="B41" s="184" t="str">
        <f>+B18&amp;" Total"</f>
        <v>4.4 Promote role clarity and establish mechanisms to increase trust within the ecosystem rooted in the public interest Total</v>
      </c>
      <c r="C41" s="212"/>
      <c r="D41" s="213"/>
      <c r="E41" s="213"/>
      <c r="F41" s="214"/>
      <c r="G41" s="215">
        <v>26.499999999999993</v>
      </c>
      <c r="H41" s="216">
        <v>4046525.0841038204</v>
      </c>
      <c r="I41" s="216">
        <v>186002.33333333334</v>
      </c>
      <c r="J41" s="216">
        <v>1284000</v>
      </c>
      <c r="K41" s="216">
        <v>90280</v>
      </c>
      <c r="L41" s="216">
        <v>0</v>
      </c>
      <c r="M41" s="217">
        <v>5606807.4174371529</v>
      </c>
    </row>
    <row r="42" spans="1:13" ht="15.75" thickBot="1" x14ac:dyDescent="0.3">
      <c r="A42" s="218" t="s">
        <v>631</v>
      </c>
      <c r="B42" s="219"/>
      <c r="C42" s="219"/>
      <c r="D42" s="219"/>
      <c r="E42" s="219"/>
      <c r="F42" s="220"/>
      <c r="G42" s="221">
        <v>33.499999999999993</v>
      </c>
      <c r="H42" s="222">
        <v>6102178.661803999</v>
      </c>
      <c r="I42" s="222">
        <v>428063.33333333337</v>
      </c>
      <c r="J42" s="222">
        <v>1444000</v>
      </c>
      <c r="K42" s="223">
        <v>420470</v>
      </c>
      <c r="L42" s="223">
        <v>0</v>
      </c>
      <c r="M42" s="224">
        <v>8394711.9951373301</v>
      </c>
    </row>
    <row r="43" spans="1:13" x14ac:dyDescent="0.25">
      <c r="A43" s="501"/>
      <c r="B43" s="501"/>
      <c r="C43" s="502"/>
      <c r="D43" s="163"/>
      <c r="E43" s="164"/>
      <c r="F43" s="503"/>
      <c r="G43" s="504"/>
      <c r="H43" s="505"/>
      <c r="I43" s="505"/>
      <c r="J43" s="505"/>
      <c r="K43" s="505"/>
      <c r="L43" s="505"/>
      <c r="M43" s="505"/>
    </row>
    <row r="44" spans="1:13" x14ac:dyDescent="0.25">
      <c r="A44" s="5" t="s">
        <v>803</v>
      </c>
      <c r="B44" s="5"/>
      <c r="C44" s="2"/>
      <c r="D44" s="6"/>
      <c r="E44" s="7"/>
      <c r="F44" s="8"/>
      <c r="G44" s="9"/>
      <c r="H44" s="311"/>
      <c r="I44" s="311"/>
      <c r="J44" s="311"/>
      <c r="K44" s="311"/>
      <c r="L44" s="311"/>
      <c r="M44" s="311"/>
    </row>
    <row r="45" spans="1:13" x14ac:dyDescent="0.25">
      <c r="A45" s="5" t="s">
        <v>804</v>
      </c>
      <c r="B45" s="5"/>
      <c r="C45" s="2"/>
      <c r="D45" s="6"/>
      <c r="E45" s="7"/>
      <c r="F45" s="8"/>
    </row>
    <row r="46" spans="1:13" x14ac:dyDescent="0.25">
      <c r="A46" s="5"/>
      <c r="B46" s="5"/>
      <c r="C46" s="2"/>
      <c r="D46" s="6"/>
      <c r="E46" s="7"/>
      <c r="G46" s="312"/>
      <c r="H46" s="4"/>
      <c r="I46" s="4"/>
      <c r="J46" s="4"/>
      <c r="K46" s="4"/>
      <c r="L46" s="4"/>
      <c r="M46" s="313"/>
    </row>
  </sheetData>
  <mergeCells count="10">
    <mergeCell ref="C24:C26"/>
    <mergeCell ref="C28:C30"/>
    <mergeCell ref="C32:C39"/>
    <mergeCell ref="A5:A41"/>
    <mergeCell ref="B5:B6"/>
    <mergeCell ref="B8:B13"/>
    <mergeCell ref="C10:C12"/>
    <mergeCell ref="B15:B16"/>
    <mergeCell ref="B18:B40"/>
    <mergeCell ref="C18:C22"/>
  </mergeCells>
  <pageMargins left="0.7" right="0.7" top="0.75" bottom="0.75" header="0.3" footer="0.3"/>
  <pageSetup scale="39" fitToHeight="1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6"/>
  <sheetViews>
    <sheetView showGridLines="0" zoomScale="80" zoomScaleNormal="80" workbookViewId="0">
      <pane xSplit="3" ySplit="4" topLeftCell="D5" activePane="bottomRight" state="frozen"/>
      <selection activeCell="P20" sqref="P20"/>
      <selection pane="topRight" activeCell="P20" sqref="P20"/>
      <selection pane="bottomLeft" activeCell="P20" sqref="P20"/>
      <selection pane="bottomRight" activeCell="P20" sqref="P20"/>
    </sheetView>
  </sheetViews>
  <sheetFormatPr defaultRowHeight="15" outlineLevelCol="1" x14ac:dyDescent="0.25"/>
  <cols>
    <col min="1" max="1" width="6" hidden="1" customWidth="1" outlineLevel="1"/>
    <col min="2" max="2" width="23.28515625" customWidth="1" collapsed="1"/>
    <col min="3" max="3" width="38.85546875" customWidth="1"/>
    <col min="4" max="4" width="9.42578125" customWidth="1"/>
    <col min="5" max="5" width="62.42578125" customWidth="1"/>
    <col min="6" max="6" width="94" customWidth="1"/>
    <col min="7" max="7" width="10.42578125" customWidth="1"/>
    <col min="8" max="13" width="13.140625" customWidth="1"/>
  </cols>
  <sheetData>
    <row r="1" spans="1:13" ht="28.5" x14ac:dyDescent="0.25">
      <c r="A1" s="1"/>
      <c r="B1" s="1" t="s">
        <v>852</v>
      </c>
      <c r="C1" s="2"/>
      <c r="D1" s="3"/>
      <c r="E1" s="320"/>
      <c r="F1" s="320"/>
      <c r="G1" s="320"/>
      <c r="H1" s="320"/>
      <c r="I1" s="320"/>
      <c r="J1" s="320"/>
      <c r="K1" s="320"/>
      <c r="L1" s="320"/>
      <c r="M1" s="4"/>
    </row>
    <row r="2" spans="1:13" ht="28.5" x14ac:dyDescent="0.25">
      <c r="A2" s="1"/>
      <c r="B2" s="500" t="s">
        <v>850</v>
      </c>
      <c r="C2" s="2"/>
      <c r="D2" s="3"/>
      <c r="E2" s="320"/>
      <c r="F2" s="320"/>
      <c r="G2" s="320"/>
      <c r="H2" s="320"/>
      <c r="I2" s="320"/>
      <c r="J2" s="320"/>
      <c r="K2" s="320"/>
      <c r="L2" s="320"/>
      <c r="M2" s="4"/>
    </row>
    <row r="3" spans="1:13" ht="15.75" thickBot="1" x14ac:dyDescent="0.3">
      <c r="A3" s="5"/>
      <c r="B3" s="5"/>
      <c r="C3" s="2"/>
      <c r="D3" s="6"/>
      <c r="E3" s="7"/>
      <c r="F3" s="8"/>
      <c r="G3" s="9"/>
      <c r="H3" s="4"/>
      <c r="I3" s="4"/>
      <c r="J3" s="4"/>
      <c r="K3" s="4"/>
      <c r="L3" s="4"/>
      <c r="M3" s="4"/>
    </row>
    <row r="4" spans="1:13" ht="38.25" thickBot="1" x14ac:dyDescent="0.3">
      <c r="A4" s="10" t="s">
        <v>0</v>
      </c>
      <c r="B4" s="11" t="s">
        <v>1</v>
      </c>
      <c r="C4" s="12" t="s">
        <v>2</v>
      </c>
      <c r="D4" s="12" t="s">
        <v>3</v>
      </c>
      <c r="E4" s="12" t="s">
        <v>4</v>
      </c>
      <c r="F4" s="12" t="s">
        <v>5</v>
      </c>
      <c r="G4" s="13" t="s">
        <v>6</v>
      </c>
      <c r="H4" s="14" t="s">
        <v>7</v>
      </c>
      <c r="I4" s="15" t="s">
        <v>8</v>
      </c>
      <c r="J4" s="15" t="s">
        <v>9</v>
      </c>
      <c r="K4" s="14" t="s">
        <v>10</v>
      </c>
      <c r="L4" s="14" t="s">
        <v>11</v>
      </c>
      <c r="M4" s="16" t="s">
        <v>12</v>
      </c>
    </row>
    <row r="5" spans="1:13" x14ac:dyDescent="0.25">
      <c r="A5" s="622" t="s">
        <v>632</v>
      </c>
      <c r="B5" s="624" t="s">
        <v>633</v>
      </c>
      <c r="C5" s="625" t="s">
        <v>634</v>
      </c>
      <c r="D5" s="225">
        <v>122865</v>
      </c>
      <c r="E5" s="226" t="s">
        <v>635</v>
      </c>
      <c r="F5" s="227" t="s">
        <v>636</v>
      </c>
      <c r="G5" s="228"/>
      <c r="H5" s="229">
        <v>227190.98111641785</v>
      </c>
      <c r="I5" s="229">
        <v>0</v>
      </c>
      <c r="J5" s="229">
        <v>0</v>
      </c>
      <c r="K5" s="229">
        <v>0</v>
      </c>
      <c r="L5" s="229">
        <v>0</v>
      </c>
      <c r="M5" s="230">
        <v>227190.98111641785</v>
      </c>
    </row>
    <row r="6" spans="1:13" ht="30" x14ac:dyDescent="0.25">
      <c r="A6" s="623"/>
      <c r="B6" s="621"/>
      <c r="C6" s="603"/>
      <c r="D6" s="48">
        <v>122884</v>
      </c>
      <c r="E6" s="49" t="s">
        <v>637</v>
      </c>
      <c r="F6" s="50" t="s">
        <v>638</v>
      </c>
      <c r="G6" s="51"/>
      <c r="H6" s="52">
        <v>272312.16996420798</v>
      </c>
      <c r="I6" s="52">
        <v>0</v>
      </c>
      <c r="J6" s="52">
        <v>0</v>
      </c>
      <c r="K6" s="52">
        <v>0</v>
      </c>
      <c r="L6" s="52">
        <v>0</v>
      </c>
      <c r="M6" s="53">
        <v>272312.16996420798</v>
      </c>
    </row>
    <row r="7" spans="1:13" x14ac:dyDescent="0.25">
      <c r="A7" s="623"/>
      <c r="B7" s="621"/>
      <c r="C7" s="603"/>
      <c r="D7" s="225">
        <v>123190</v>
      </c>
      <c r="E7" s="226" t="s">
        <v>639</v>
      </c>
      <c r="F7" s="227" t="s">
        <v>640</v>
      </c>
      <c r="G7" s="228"/>
      <c r="H7" s="229">
        <v>255882.8271436365</v>
      </c>
      <c r="I7" s="229">
        <v>0</v>
      </c>
      <c r="J7" s="229">
        <v>0</v>
      </c>
      <c r="K7" s="229">
        <v>0</v>
      </c>
      <c r="L7" s="229">
        <v>0</v>
      </c>
      <c r="M7" s="230">
        <v>255882.8271436365</v>
      </c>
    </row>
    <row r="8" spans="1:13" x14ac:dyDescent="0.25">
      <c r="A8" s="623"/>
      <c r="B8" s="621"/>
      <c r="C8" s="603"/>
      <c r="D8" s="48">
        <v>123264</v>
      </c>
      <c r="E8" s="49" t="s">
        <v>641</v>
      </c>
      <c r="F8" s="50" t="s">
        <v>642</v>
      </c>
      <c r="G8" s="51"/>
      <c r="H8" s="52">
        <v>66466.811346492235</v>
      </c>
      <c r="I8" s="52">
        <v>0</v>
      </c>
      <c r="J8" s="52">
        <v>0</v>
      </c>
      <c r="K8" s="52">
        <v>0</v>
      </c>
      <c r="L8" s="52">
        <v>0</v>
      </c>
      <c r="M8" s="53">
        <v>66466.811346492235</v>
      </c>
    </row>
    <row r="9" spans="1:13" x14ac:dyDescent="0.25">
      <c r="A9" s="623"/>
      <c r="B9" s="621"/>
      <c r="C9" s="603"/>
      <c r="D9" s="225">
        <v>31571</v>
      </c>
      <c r="E9" s="226" t="s">
        <v>643</v>
      </c>
      <c r="F9" s="227" t="s">
        <v>643</v>
      </c>
      <c r="G9" s="228"/>
      <c r="H9" s="229">
        <v>17028.259919269502</v>
      </c>
      <c r="I9" s="229">
        <v>0</v>
      </c>
      <c r="J9" s="229">
        <v>0</v>
      </c>
      <c r="K9" s="229">
        <v>0</v>
      </c>
      <c r="L9" s="229">
        <v>0</v>
      </c>
      <c r="M9" s="230">
        <v>17028.259919269502</v>
      </c>
    </row>
    <row r="10" spans="1:13" x14ac:dyDescent="0.25">
      <c r="A10" s="623"/>
      <c r="B10" s="621"/>
      <c r="C10" s="231" t="str">
        <f>+C5&amp;" Total"</f>
        <v>5.1.1 Legal Advisory Function Total</v>
      </c>
      <c r="D10" s="232"/>
      <c r="E10" s="233"/>
      <c r="F10" s="234"/>
      <c r="G10" s="235">
        <v>2.9199999999999995</v>
      </c>
      <c r="H10" s="236">
        <v>838881.0494900241</v>
      </c>
      <c r="I10" s="236">
        <v>0</v>
      </c>
      <c r="J10" s="236">
        <v>0</v>
      </c>
      <c r="K10" s="236">
        <v>0</v>
      </c>
      <c r="L10" s="236">
        <v>0</v>
      </c>
      <c r="M10" s="237">
        <v>838881.0494900241</v>
      </c>
    </row>
    <row r="11" spans="1:13" x14ac:dyDescent="0.25">
      <c r="A11" s="623"/>
      <c r="B11" s="621"/>
      <c r="C11" s="497" t="s">
        <v>644</v>
      </c>
      <c r="D11" s="6">
        <v>123334</v>
      </c>
      <c r="E11" s="24" t="s">
        <v>645</v>
      </c>
      <c r="F11" s="25" t="s">
        <v>646</v>
      </c>
      <c r="G11" s="51"/>
      <c r="H11" s="52">
        <v>32333.803448854243</v>
      </c>
      <c r="I11" s="52">
        <v>0</v>
      </c>
      <c r="J11" s="52">
        <v>0</v>
      </c>
      <c r="K11" s="52">
        <v>0</v>
      </c>
      <c r="L11" s="52">
        <v>0</v>
      </c>
      <c r="M11" s="53">
        <v>32333.803448854243</v>
      </c>
    </row>
    <row r="12" spans="1:13" x14ac:dyDescent="0.25">
      <c r="A12" s="623"/>
      <c r="B12" s="621"/>
      <c r="C12" s="231" t="str">
        <f>+C11&amp;" Total"</f>
        <v>5.1.2 Public Interest Decision Making Total</v>
      </c>
      <c r="D12" s="232"/>
      <c r="E12" s="233"/>
      <c r="F12" s="234"/>
      <c r="G12" s="235">
        <v>4.9999999999999996E-2</v>
      </c>
      <c r="H12" s="236">
        <v>32333.803448854243</v>
      </c>
      <c r="I12" s="236">
        <v>0</v>
      </c>
      <c r="J12" s="236">
        <v>0</v>
      </c>
      <c r="K12" s="236">
        <v>0</v>
      </c>
      <c r="L12" s="236">
        <v>0</v>
      </c>
      <c r="M12" s="237">
        <v>32333.803448854243</v>
      </c>
    </row>
    <row r="13" spans="1:13" x14ac:dyDescent="0.25">
      <c r="A13" s="623"/>
      <c r="B13" s="621"/>
      <c r="C13" s="603" t="s">
        <v>647</v>
      </c>
      <c r="D13" s="6">
        <v>122491</v>
      </c>
      <c r="E13" s="24" t="s">
        <v>648</v>
      </c>
      <c r="F13" s="25" t="s">
        <v>649</v>
      </c>
      <c r="G13" s="26"/>
      <c r="H13" s="27">
        <v>170317.86233025399</v>
      </c>
      <c r="I13" s="27">
        <v>0</v>
      </c>
      <c r="J13" s="27">
        <v>98500</v>
      </c>
      <c r="K13" s="27">
        <v>0</v>
      </c>
      <c r="L13" s="27">
        <v>0</v>
      </c>
      <c r="M13" s="28">
        <v>268817.86233025399</v>
      </c>
    </row>
    <row r="14" spans="1:13" x14ac:dyDescent="0.25">
      <c r="A14" s="623"/>
      <c r="B14" s="621"/>
      <c r="C14" s="603"/>
      <c r="D14" s="225">
        <v>122665</v>
      </c>
      <c r="E14" s="226" t="s">
        <v>650</v>
      </c>
      <c r="F14" s="227" t="s">
        <v>651</v>
      </c>
      <c r="G14" s="228"/>
      <c r="H14" s="229">
        <v>131992.35743768321</v>
      </c>
      <c r="I14" s="229">
        <v>9064</v>
      </c>
      <c r="J14" s="229">
        <v>1966000</v>
      </c>
      <c r="K14" s="229">
        <v>0</v>
      </c>
      <c r="L14" s="229">
        <v>0</v>
      </c>
      <c r="M14" s="230">
        <v>2107056.3574376833</v>
      </c>
    </row>
    <row r="15" spans="1:13" ht="30" x14ac:dyDescent="0.25">
      <c r="A15" s="623"/>
      <c r="B15" s="621"/>
      <c r="C15" s="603"/>
      <c r="D15" s="6">
        <v>123304</v>
      </c>
      <c r="E15" s="24" t="s">
        <v>652</v>
      </c>
      <c r="F15" s="25" t="s">
        <v>653</v>
      </c>
      <c r="G15" s="26"/>
      <c r="H15" s="27">
        <v>281839.86915842455</v>
      </c>
      <c r="I15" s="27">
        <v>120600</v>
      </c>
      <c r="J15" s="27">
        <v>30999.999999999996</v>
      </c>
      <c r="K15" s="27">
        <v>72360</v>
      </c>
      <c r="L15" s="27">
        <v>0</v>
      </c>
      <c r="M15" s="28">
        <v>505799.86915842455</v>
      </c>
    </row>
    <row r="16" spans="1:13" ht="75" x14ac:dyDescent="0.25">
      <c r="A16" s="623"/>
      <c r="B16" s="621"/>
      <c r="C16" s="603"/>
      <c r="D16" s="225">
        <v>123369</v>
      </c>
      <c r="E16" s="226" t="s">
        <v>654</v>
      </c>
      <c r="F16" s="227" t="s">
        <v>655</v>
      </c>
      <c r="G16" s="228"/>
      <c r="H16" s="229">
        <v>1116989.5547821354</v>
      </c>
      <c r="I16" s="229">
        <v>0</v>
      </c>
      <c r="J16" s="229">
        <v>0</v>
      </c>
      <c r="K16" s="229">
        <v>0</v>
      </c>
      <c r="L16" s="229">
        <v>0</v>
      </c>
      <c r="M16" s="230">
        <v>1116989.5547821354</v>
      </c>
    </row>
    <row r="17" spans="1:13" ht="30" x14ac:dyDescent="0.25">
      <c r="A17" s="623"/>
      <c r="B17" s="621"/>
      <c r="C17" s="603"/>
      <c r="D17" s="6">
        <v>123425</v>
      </c>
      <c r="E17" s="24" t="s">
        <v>656</v>
      </c>
      <c r="F17" s="25" t="s">
        <v>657</v>
      </c>
      <c r="G17" s="26"/>
      <c r="H17" s="27">
        <v>304870.08474952425</v>
      </c>
      <c r="I17" s="27">
        <v>0</v>
      </c>
      <c r="J17" s="27">
        <v>0</v>
      </c>
      <c r="K17" s="27">
        <v>0</v>
      </c>
      <c r="L17" s="27">
        <v>0</v>
      </c>
      <c r="M17" s="28">
        <v>304870.08474952425</v>
      </c>
    </row>
    <row r="18" spans="1:13" x14ac:dyDescent="0.25">
      <c r="A18" s="623"/>
      <c r="B18" s="621"/>
      <c r="C18" s="231" t="str">
        <f>+C13&amp;" Total"</f>
        <v>5.1.3 Legal Internal Support Total</v>
      </c>
      <c r="D18" s="232"/>
      <c r="E18" s="233"/>
      <c r="F18" s="234"/>
      <c r="G18" s="235">
        <v>8.51</v>
      </c>
      <c r="H18" s="238">
        <v>2006009.7284580215</v>
      </c>
      <c r="I18" s="238">
        <v>129664</v>
      </c>
      <c r="J18" s="238">
        <v>2095500</v>
      </c>
      <c r="K18" s="238">
        <v>72360</v>
      </c>
      <c r="L18" s="238">
        <v>0</v>
      </c>
      <c r="M18" s="238">
        <v>4303533.7284580218</v>
      </c>
    </row>
    <row r="19" spans="1:13" ht="75" x14ac:dyDescent="0.25">
      <c r="A19" s="623"/>
      <c r="B19" s="621"/>
      <c r="C19" s="603" t="s">
        <v>658</v>
      </c>
      <c r="D19" s="6">
        <v>121571</v>
      </c>
      <c r="E19" s="24" t="s">
        <v>659</v>
      </c>
      <c r="F19" s="25" t="s">
        <v>660</v>
      </c>
      <c r="G19" s="26"/>
      <c r="H19" s="27">
        <v>336832.21853031998</v>
      </c>
      <c r="I19" s="27">
        <v>404630</v>
      </c>
      <c r="J19" s="27">
        <v>199500</v>
      </c>
      <c r="K19" s="27">
        <v>2500</v>
      </c>
      <c r="L19" s="27">
        <v>0</v>
      </c>
      <c r="M19" s="28">
        <v>943462.21853031998</v>
      </c>
    </row>
    <row r="20" spans="1:13" ht="30" x14ac:dyDescent="0.25">
      <c r="A20" s="623"/>
      <c r="B20" s="621"/>
      <c r="C20" s="603"/>
      <c r="D20" s="225">
        <v>123036</v>
      </c>
      <c r="E20" s="226" t="s">
        <v>661</v>
      </c>
      <c r="F20" s="227" t="s">
        <v>662</v>
      </c>
      <c r="G20" s="228"/>
      <c r="H20" s="229">
        <v>310904.17920736404</v>
      </c>
      <c r="I20" s="229">
        <v>266315</v>
      </c>
      <c r="J20" s="229">
        <v>60000</v>
      </c>
      <c r="K20" s="229">
        <v>0</v>
      </c>
      <c r="L20" s="229">
        <v>0</v>
      </c>
      <c r="M20" s="230">
        <v>637219.1792073641</v>
      </c>
    </row>
    <row r="21" spans="1:13" ht="45" x14ac:dyDescent="0.25">
      <c r="A21" s="623"/>
      <c r="B21" s="621"/>
      <c r="C21" s="603"/>
      <c r="D21" s="6">
        <v>123184</v>
      </c>
      <c r="E21" s="24" t="s">
        <v>663</v>
      </c>
      <c r="F21" s="25" t="s">
        <v>664</v>
      </c>
      <c r="G21" s="26"/>
      <c r="H21" s="27">
        <v>90324.533875265304</v>
      </c>
      <c r="I21" s="27">
        <v>0</v>
      </c>
      <c r="J21" s="27">
        <v>0</v>
      </c>
      <c r="K21" s="27">
        <v>0</v>
      </c>
      <c r="L21" s="27">
        <v>0</v>
      </c>
      <c r="M21" s="28">
        <v>90324.533875265304</v>
      </c>
    </row>
    <row r="22" spans="1:13" ht="30" x14ac:dyDescent="0.25">
      <c r="A22" s="623"/>
      <c r="B22" s="621"/>
      <c r="C22" s="603"/>
      <c r="D22" s="225">
        <v>123921</v>
      </c>
      <c r="E22" s="226" t="s">
        <v>665</v>
      </c>
      <c r="F22" s="227" t="s">
        <v>666</v>
      </c>
      <c r="G22" s="228"/>
      <c r="H22" s="229">
        <v>195848.84577593158</v>
      </c>
      <c r="I22" s="229">
        <v>0</v>
      </c>
      <c r="J22" s="229">
        <v>0</v>
      </c>
      <c r="K22" s="229">
        <v>73324.84</v>
      </c>
      <c r="L22" s="229">
        <v>0</v>
      </c>
      <c r="M22" s="230">
        <v>269173.68577593158</v>
      </c>
    </row>
    <row r="23" spans="1:13" ht="60" x14ac:dyDescent="0.25">
      <c r="A23" s="623"/>
      <c r="B23" s="621"/>
      <c r="C23" s="603"/>
      <c r="D23" s="6">
        <v>123956</v>
      </c>
      <c r="E23" s="24" t="s">
        <v>667</v>
      </c>
      <c r="F23" s="25" t="s">
        <v>668</v>
      </c>
      <c r="G23" s="26"/>
      <c r="H23" s="27">
        <v>131146.93989445842</v>
      </c>
      <c r="I23" s="27">
        <v>245000</v>
      </c>
      <c r="J23" s="27">
        <v>95600</v>
      </c>
      <c r="K23" s="27">
        <v>0</v>
      </c>
      <c r="L23" s="27">
        <v>0</v>
      </c>
      <c r="M23" s="28">
        <v>471746.9398944584</v>
      </c>
    </row>
    <row r="24" spans="1:13" ht="45" x14ac:dyDescent="0.25">
      <c r="A24" s="623"/>
      <c r="B24" s="621"/>
      <c r="C24" s="603"/>
      <c r="D24" s="225">
        <v>123967</v>
      </c>
      <c r="E24" s="226" t="s">
        <v>669</v>
      </c>
      <c r="F24" s="227" t="s">
        <v>670</v>
      </c>
      <c r="G24" s="228"/>
      <c r="H24" s="229">
        <v>227559.71538044958</v>
      </c>
      <c r="I24" s="229">
        <v>0</v>
      </c>
      <c r="J24" s="229">
        <v>0</v>
      </c>
      <c r="K24" s="229">
        <v>0</v>
      </c>
      <c r="L24" s="229">
        <v>0</v>
      </c>
      <c r="M24" s="230">
        <v>227559.71538044958</v>
      </c>
    </row>
    <row r="25" spans="1:13" ht="60" x14ac:dyDescent="0.25">
      <c r="A25" s="623"/>
      <c r="B25" s="621"/>
      <c r="C25" s="603"/>
      <c r="D25" s="6">
        <v>124329</v>
      </c>
      <c r="E25" s="24" t="s">
        <v>671</v>
      </c>
      <c r="F25" s="25" t="s">
        <v>672</v>
      </c>
      <c r="G25" s="26"/>
      <c r="H25" s="27">
        <v>171619.54478876499</v>
      </c>
      <c r="I25" s="27">
        <v>0</v>
      </c>
      <c r="J25" s="27">
        <v>0</v>
      </c>
      <c r="K25" s="27">
        <v>0</v>
      </c>
      <c r="L25" s="27">
        <v>0</v>
      </c>
      <c r="M25" s="28">
        <v>171619.54478876499</v>
      </c>
    </row>
    <row r="26" spans="1:13" x14ac:dyDescent="0.25">
      <c r="A26" s="623"/>
      <c r="B26" s="621"/>
      <c r="C26" s="603"/>
      <c r="D26" s="225">
        <v>124330</v>
      </c>
      <c r="E26" s="226" t="s">
        <v>673</v>
      </c>
      <c r="F26" s="227" t="s">
        <v>674</v>
      </c>
      <c r="G26" s="228"/>
      <c r="H26" s="229">
        <v>100301.532416</v>
      </c>
      <c r="I26" s="229">
        <v>0</v>
      </c>
      <c r="J26" s="229">
        <v>50000</v>
      </c>
      <c r="K26" s="229">
        <v>0</v>
      </c>
      <c r="L26" s="229">
        <v>0</v>
      </c>
      <c r="M26" s="230">
        <v>150301.532416</v>
      </c>
    </row>
    <row r="27" spans="1:13" ht="30" x14ac:dyDescent="0.25">
      <c r="A27" s="623"/>
      <c r="B27" s="621"/>
      <c r="C27" s="603"/>
      <c r="D27" s="6">
        <v>125135</v>
      </c>
      <c r="E27" s="24" t="s">
        <v>675</v>
      </c>
      <c r="F27" s="25" t="s">
        <v>676</v>
      </c>
      <c r="G27" s="26"/>
      <c r="H27" s="27">
        <v>305513.10704985855</v>
      </c>
      <c r="I27" s="27">
        <v>0</v>
      </c>
      <c r="J27" s="27">
        <v>89649.96</v>
      </c>
      <c r="K27" s="27">
        <v>0</v>
      </c>
      <c r="L27" s="27">
        <v>0</v>
      </c>
      <c r="M27" s="28">
        <v>395163.06704985857</v>
      </c>
    </row>
    <row r="28" spans="1:13" ht="30" x14ac:dyDescent="0.25">
      <c r="A28" s="623"/>
      <c r="B28" s="621"/>
      <c r="C28" s="603"/>
      <c r="D28" s="225">
        <v>125199</v>
      </c>
      <c r="E28" s="226" t="s">
        <v>677</v>
      </c>
      <c r="F28" s="227" t="s">
        <v>678</v>
      </c>
      <c r="G28" s="228"/>
      <c r="H28" s="229">
        <v>0</v>
      </c>
      <c r="I28" s="229">
        <v>545500</v>
      </c>
      <c r="J28" s="229">
        <v>1119996</v>
      </c>
      <c r="K28" s="229">
        <v>0</v>
      </c>
      <c r="L28" s="229">
        <v>0</v>
      </c>
      <c r="M28" s="230">
        <v>1665496</v>
      </c>
    </row>
    <row r="29" spans="1:13" x14ac:dyDescent="0.25">
      <c r="A29" s="623"/>
      <c r="B29" s="621"/>
      <c r="C29" s="231" t="str">
        <f>+C19&amp;" Total"</f>
        <v>5.1.4 Support ICANN Board Total</v>
      </c>
      <c r="D29" s="232"/>
      <c r="E29" s="233"/>
      <c r="F29" s="234"/>
      <c r="G29" s="235">
        <v>9.4999999999999982</v>
      </c>
      <c r="H29" s="236">
        <v>1870050.6169184125</v>
      </c>
      <c r="I29" s="236">
        <v>1461445</v>
      </c>
      <c r="J29" s="236">
        <v>1614745.96</v>
      </c>
      <c r="K29" s="236">
        <v>75824.84</v>
      </c>
      <c r="L29" s="236">
        <v>0</v>
      </c>
      <c r="M29" s="237">
        <v>5022066.4169184128</v>
      </c>
    </row>
    <row r="30" spans="1:13" ht="15.75" thickBot="1" x14ac:dyDescent="0.3">
      <c r="A30" s="623"/>
      <c r="B30" s="239" t="str">
        <f>+B5&amp;" Total"</f>
        <v>5.1 Act as a steward of the public interest Total</v>
      </c>
      <c r="C30" s="240"/>
      <c r="D30" s="240"/>
      <c r="E30" s="241"/>
      <c r="F30" s="242"/>
      <c r="G30" s="243">
        <v>20.979999999999997</v>
      </c>
      <c r="H30" s="244">
        <v>4747275.1983153131</v>
      </c>
      <c r="I30" s="244">
        <v>1591109</v>
      </c>
      <c r="J30" s="244">
        <v>3710245.96</v>
      </c>
      <c r="K30" s="244">
        <v>148184.84</v>
      </c>
      <c r="L30" s="244">
        <v>0</v>
      </c>
      <c r="M30" s="244">
        <v>10196814.998315312</v>
      </c>
    </row>
    <row r="31" spans="1:13" ht="45" x14ac:dyDescent="0.25">
      <c r="A31" s="623"/>
      <c r="B31" s="601" t="s">
        <v>679</v>
      </c>
      <c r="C31" s="603" t="s">
        <v>680</v>
      </c>
      <c r="D31" s="48">
        <v>14550</v>
      </c>
      <c r="E31" s="49" t="s">
        <v>681</v>
      </c>
      <c r="F31" s="50" t="s">
        <v>682</v>
      </c>
      <c r="G31" s="51"/>
      <c r="H31" s="52">
        <v>26558.1738</v>
      </c>
      <c r="I31" s="52">
        <v>0</v>
      </c>
      <c r="J31" s="52">
        <v>0</v>
      </c>
      <c r="K31" s="52">
        <v>0</v>
      </c>
      <c r="L31" s="52">
        <v>0</v>
      </c>
      <c r="M31" s="53">
        <v>26558.1738</v>
      </c>
    </row>
    <row r="32" spans="1:13" ht="60" x14ac:dyDescent="0.25">
      <c r="A32" s="623"/>
      <c r="B32" s="602"/>
      <c r="C32" s="603"/>
      <c r="D32" s="245">
        <v>25912</v>
      </c>
      <c r="E32" s="246" t="s">
        <v>683</v>
      </c>
      <c r="F32" s="247" t="s">
        <v>684</v>
      </c>
      <c r="G32" s="248"/>
      <c r="H32" s="249">
        <v>171335.72557194653</v>
      </c>
      <c r="I32" s="249">
        <v>0</v>
      </c>
      <c r="J32" s="249">
        <v>0</v>
      </c>
      <c r="K32" s="249">
        <v>0</v>
      </c>
      <c r="L32" s="249">
        <v>0</v>
      </c>
      <c r="M32" s="250">
        <v>171335.72557194653</v>
      </c>
    </row>
    <row r="33" spans="1:13" ht="45" x14ac:dyDescent="0.25">
      <c r="A33" s="623"/>
      <c r="B33" s="602"/>
      <c r="C33" s="603"/>
      <c r="D33" s="48">
        <v>25914</v>
      </c>
      <c r="E33" s="49" t="s">
        <v>685</v>
      </c>
      <c r="F33" s="50" t="s">
        <v>686</v>
      </c>
      <c r="G33" s="51"/>
      <c r="H33" s="52">
        <v>58668.637957292616</v>
      </c>
      <c r="I33" s="52">
        <v>0</v>
      </c>
      <c r="J33" s="52">
        <v>0</v>
      </c>
      <c r="K33" s="52">
        <v>0</v>
      </c>
      <c r="L33" s="52">
        <v>0</v>
      </c>
      <c r="M33" s="53">
        <v>58668.637957292616</v>
      </c>
    </row>
    <row r="34" spans="1:13" ht="45" x14ac:dyDescent="0.25">
      <c r="A34" s="623"/>
      <c r="B34" s="602"/>
      <c r="C34" s="603"/>
      <c r="D34" s="245">
        <v>25919</v>
      </c>
      <c r="E34" s="246" t="s">
        <v>687</v>
      </c>
      <c r="F34" s="247" t="s">
        <v>688</v>
      </c>
      <c r="G34" s="248"/>
      <c r="H34" s="249">
        <v>232842.45803254933</v>
      </c>
      <c r="I34" s="249">
        <v>0</v>
      </c>
      <c r="J34" s="249">
        <v>0</v>
      </c>
      <c r="K34" s="249">
        <v>0</v>
      </c>
      <c r="L34" s="249">
        <v>0</v>
      </c>
      <c r="M34" s="250">
        <v>232842.45803254933</v>
      </c>
    </row>
    <row r="35" spans="1:13" ht="60" x14ac:dyDescent="0.25">
      <c r="A35" s="623"/>
      <c r="B35" s="602"/>
      <c r="C35" s="603"/>
      <c r="D35" s="48">
        <v>30151</v>
      </c>
      <c r="E35" s="49" t="s">
        <v>689</v>
      </c>
      <c r="F35" s="50" t="s">
        <v>690</v>
      </c>
      <c r="G35" s="51"/>
      <c r="H35" s="52">
        <v>25094.763868088499</v>
      </c>
      <c r="I35" s="52">
        <v>0</v>
      </c>
      <c r="J35" s="52">
        <v>0</v>
      </c>
      <c r="K35" s="52">
        <v>0</v>
      </c>
      <c r="L35" s="52">
        <v>0</v>
      </c>
      <c r="M35" s="53">
        <v>25094.763868088499</v>
      </c>
    </row>
    <row r="36" spans="1:13" ht="30" x14ac:dyDescent="0.25">
      <c r="A36" s="623"/>
      <c r="B36" s="602"/>
      <c r="C36" s="603"/>
      <c r="D36" s="245">
        <v>31458</v>
      </c>
      <c r="E36" s="246" t="s">
        <v>691</v>
      </c>
      <c r="F36" s="247" t="s">
        <v>692</v>
      </c>
      <c r="G36" s="248"/>
      <c r="H36" s="249">
        <v>6639.5434500000001</v>
      </c>
      <c r="I36" s="249">
        <v>0</v>
      </c>
      <c r="J36" s="249">
        <v>0</v>
      </c>
      <c r="K36" s="249">
        <v>0</v>
      </c>
      <c r="L36" s="249">
        <v>0</v>
      </c>
      <c r="M36" s="250">
        <v>6639.5434500000001</v>
      </c>
    </row>
    <row r="37" spans="1:13" ht="30" x14ac:dyDescent="0.25">
      <c r="A37" s="623"/>
      <c r="B37" s="602"/>
      <c r="C37" s="603"/>
      <c r="D37" s="48">
        <v>31514</v>
      </c>
      <c r="E37" s="49" t="s">
        <v>693</v>
      </c>
      <c r="F37" s="50" t="s">
        <v>694</v>
      </c>
      <c r="G37" s="51"/>
      <c r="H37" s="52">
        <v>0</v>
      </c>
      <c r="I37" s="52">
        <v>0</v>
      </c>
      <c r="J37" s="52">
        <v>0</v>
      </c>
      <c r="K37" s="52">
        <v>0</v>
      </c>
      <c r="L37" s="52">
        <v>0</v>
      </c>
      <c r="M37" s="53">
        <v>0</v>
      </c>
    </row>
    <row r="38" spans="1:13" ht="30" x14ac:dyDescent="0.25">
      <c r="A38" s="623"/>
      <c r="B38" s="602"/>
      <c r="C38" s="603"/>
      <c r="D38" s="245">
        <v>31650</v>
      </c>
      <c r="E38" s="246" t="s">
        <v>695</v>
      </c>
      <c r="F38" s="247" t="s">
        <v>696</v>
      </c>
      <c r="G38" s="248"/>
      <c r="H38" s="249">
        <v>0</v>
      </c>
      <c r="I38" s="249">
        <v>0</v>
      </c>
      <c r="J38" s="249">
        <v>0</v>
      </c>
      <c r="K38" s="249">
        <v>0</v>
      </c>
      <c r="L38" s="249">
        <v>0</v>
      </c>
      <c r="M38" s="250">
        <v>0</v>
      </c>
    </row>
    <row r="39" spans="1:13" ht="30" x14ac:dyDescent="0.25">
      <c r="A39" s="623"/>
      <c r="B39" s="602"/>
      <c r="C39" s="603"/>
      <c r="D39" s="48">
        <v>32008</v>
      </c>
      <c r="E39" s="49" t="s">
        <v>697</v>
      </c>
      <c r="F39" s="50" t="s">
        <v>698</v>
      </c>
      <c r="G39" s="51"/>
      <c r="H39" s="52">
        <v>22334.832208750002</v>
      </c>
      <c r="I39" s="52">
        <v>0</v>
      </c>
      <c r="J39" s="52">
        <v>0</v>
      </c>
      <c r="K39" s="52">
        <v>0</v>
      </c>
      <c r="L39" s="52">
        <v>0</v>
      </c>
      <c r="M39" s="53">
        <v>22334.832208750002</v>
      </c>
    </row>
    <row r="40" spans="1:13" ht="60" x14ac:dyDescent="0.25">
      <c r="A40" s="623"/>
      <c r="B40" s="602"/>
      <c r="C40" s="603"/>
      <c r="D40" s="245">
        <v>123516</v>
      </c>
      <c r="E40" s="246" t="s">
        <v>699</v>
      </c>
      <c r="F40" s="247" t="s">
        <v>700</v>
      </c>
      <c r="G40" s="248"/>
      <c r="H40" s="249">
        <v>44104.270778532671</v>
      </c>
      <c r="I40" s="249">
        <v>0</v>
      </c>
      <c r="J40" s="249">
        <v>0</v>
      </c>
      <c r="K40" s="249">
        <v>0</v>
      </c>
      <c r="L40" s="249">
        <v>0</v>
      </c>
      <c r="M40" s="250">
        <v>44104.270778532671</v>
      </c>
    </row>
    <row r="41" spans="1:13" ht="30" x14ac:dyDescent="0.25">
      <c r="A41" s="623"/>
      <c r="B41" s="602"/>
      <c r="C41" s="603"/>
      <c r="D41" s="48">
        <v>123552</v>
      </c>
      <c r="E41" s="49" t="s">
        <v>701</v>
      </c>
      <c r="F41" s="50" t="s">
        <v>702</v>
      </c>
      <c r="G41" s="51"/>
      <c r="H41" s="52">
        <v>0</v>
      </c>
      <c r="I41" s="52">
        <v>0</v>
      </c>
      <c r="J41" s="52">
        <v>0</v>
      </c>
      <c r="K41" s="52">
        <v>0</v>
      </c>
      <c r="L41" s="52">
        <v>0</v>
      </c>
      <c r="M41" s="53">
        <v>0</v>
      </c>
    </row>
    <row r="42" spans="1:13" x14ac:dyDescent="0.25">
      <c r="A42" s="623"/>
      <c r="B42" s="602"/>
      <c r="C42" s="603"/>
      <c r="D42" s="48">
        <v>127164</v>
      </c>
      <c r="E42" s="49" t="s">
        <v>703</v>
      </c>
      <c r="F42" s="50" t="s">
        <v>704</v>
      </c>
      <c r="G42" s="51"/>
      <c r="H42" s="52">
        <v>65849.057149999993</v>
      </c>
      <c r="I42" s="52">
        <v>369999.99999999994</v>
      </c>
      <c r="J42" s="52">
        <v>805000.00000000012</v>
      </c>
      <c r="K42" s="52">
        <v>0</v>
      </c>
      <c r="L42" s="52">
        <v>0</v>
      </c>
      <c r="M42" s="53">
        <v>1240849.05715</v>
      </c>
    </row>
    <row r="43" spans="1:13" x14ac:dyDescent="0.25">
      <c r="A43" s="623"/>
      <c r="B43" s="602"/>
      <c r="C43" s="603"/>
      <c r="D43" s="245">
        <v>127165</v>
      </c>
      <c r="E43" s="246" t="s">
        <v>705</v>
      </c>
      <c r="F43" s="247" t="s">
        <v>704</v>
      </c>
      <c r="G43" s="248"/>
      <c r="H43" s="249">
        <v>0</v>
      </c>
      <c r="I43" s="249">
        <v>1040370</v>
      </c>
      <c r="J43" s="249">
        <v>637500</v>
      </c>
      <c r="K43" s="249">
        <v>0</v>
      </c>
      <c r="L43" s="249">
        <v>0</v>
      </c>
      <c r="M43" s="250">
        <v>1677870</v>
      </c>
    </row>
    <row r="44" spans="1:13" x14ac:dyDescent="0.25">
      <c r="A44" s="623"/>
      <c r="B44" s="602"/>
      <c r="C44" s="231" t="str">
        <f>+C31&amp;" Total"</f>
        <v>5.2.1 Affirmation of Commitments (AoC) Reviews Total</v>
      </c>
      <c r="D44" s="232"/>
      <c r="E44" s="233"/>
      <c r="F44" s="234"/>
      <c r="G44" s="235">
        <v>3.3249999999999997</v>
      </c>
      <c r="H44" s="251">
        <v>653427.4628171596</v>
      </c>
      <c r="I44" s="251">
        <v>1410370</v>
      </c>
      <c r="J44" s="251">
        <v>1442500</v>
      </c>
      <c r="K44" s="251">
        <v>0</v>
      </c>
      <c r="L44" s="251">
        <v>0</v>
      </c>
      <c r="M44" s="252">
        <v>3506297.4628171595</v>
      </c>
    </row>
    <row r="45" spans="1:13" x14ac:dyDescent="0.25">
      <c r="A45" s="623"/>
      <c r="B45" s="602"/>
      <c r="C45" s="603" t="s">
        <v>706</v>
      </c>
      <c r="D45" s="6">
        <v>123665</v>
      </c>
      <c r="E45" s="24" t="s">
        <v>707</v>
      </c>
      <c r="F45" s="25" t="s">
        <v>708</v>
      </c>
      <c r="G45" s="26"/>
      <c r="H45" s="27">
        <v>46821.993849999984</v>
      </c>
      <c r="I45" s="27">
        <v>9952</v>
      </c>
      <c r="J45" s="27">
        <v>0</v>
      </c>
      <c r="K45" s="27">
        <v>0</v>
      </c>
      <c r="L45" s="27">
        <v>0</v>
      </c>
      <c r="M45" s="28">
        <v>56773.993849999984</v>
      </c>
    </row>
    <row r="46" spans="1:13" ht="30" x14ac:dyDescent="0.25">
      <c r="A46" s="623"/>
      <c r="B46" s="602"/>
      <c r="C46" s="603"/>
      <c r="D46" s="245">
        <v>12918</v>
      </c>
      <c r="E46" s="246" t="s">
        <v>709</v>
      </c>
      <c r="F46" s="247" t="s">
        <v>710</v>
      </c>
      <c r="G46" s="248"/>
      <c r="H46" s="249">
        <v>12239.528574999997</v>
      </c>
      <c r="I46" s="249">
        <v>0</v>
      </c>
      <c r="J46" s="249">
        <v>0</v>
      </c>
      <c r="K46" s="249">
        <v>0</v>
      </c>
      <c r="L46" s="249">
        <v>0</v>
      </c>
      <c r="M46" s="250">
        <v>12239.528574999997</v>
      </c>
    </row>
    <row r="47" spans="1:13" ht="45" x14ac:dyDescent="0.25">
      <c r="A47" s="623"/>
      <c r="B47" s="602"/>
      <c r="C47" s="603"/>
      <c r="D47" s="48">
        <v>12920</v>
      </c>
      <c r="E47" s="49" t="s">
        <v>711</v>
      </c>
      <c r="F47" s="50" t="s">
        <v>712</v>
      </c>
      <c r="G47" s="51"/>
      <c r="H47" s="52">
        <v>13882.2565</v>
      </c>
      <c r="I47" s="52">
        <v>0</v>
      </c>
      <c r="J47" s="52">
        <v>0</v>
      </c>
      <c r="K47" s="52">
        <v>0</v>
      </c>
      <c r="L47" s="52">
        <v>0</v>
      </c>
      <c r="M47" s="53">
        <v>13882.2565</v>
      </c>
    </row>
    <row r="48" spans="1:13" ht="45" x14ac:dyDescent="0.25">
      <c r="A48" s="623"/>
      <c r="B48" s="602"/>
      <c r="C48" s="603"/>
      <c r="D48" s="245">
        <v>25918</v>
      </c>
      <c r="E48" s="246" t="s">
        <v>713</v>
      </c>
      <c r="F48" s="247" t="s">
        <v>714</v>
      </c>
      <c r="G48" s="248"/>
      <c r="H48" s="249">
        <v>40929.365750000004</v>
      </c>
      <c r="I48" s="249">
        <v>0</v>
      </c>
      <c r="J48" s="249">
        <v>0</v>
      </c>
      <c r="K48" s="249">
        <v>0</v>
      </c>
      <c r="L48" s="249">
        <v>0</v>
      </c>
      <c r="M48" s="250">
        <v>40929.365750000004</v>
      </c>
    </row>
    <row r="49" spans="1:13" ht="45" x14ac:dyDescent="0.25">
      <c r="A49" s="623"/>
      <c r="B49" s="602"/>
      <c r="C49" s="603"/>
      <c r="D49" s="245">
        <v>26003</v>
      </c>
      <c r="E49" s="246" t="s">
        <v>715</v>
      </c>
      <c r="F49" s="247" t="s">
        <v>716</v>
      </c>
      <c r="G49" s="248"/>
      <c r="H49" s="249">
        <v>75611.865737499989</v>
      </c>
      <c r="I49" s="249">
        <v>0</v>
      </c>
      <c r="J49" s="249">
        <v>0</v>
      </c>
      <c r="K49" s="249">
        <v>0</v>
      </c>
      <c r="L49" s="249">
        <v>0</v>
      </c>
      <c r="M49" s="250">
        <v>75611.865737499989</v>
      </c>
    </row>
    <row r="50" spans="1:13" ht="45" x14ac:dyDescent="0.25">
      <c r="A50" s="623"/>
      <c r="B50" s="602"/>
      <c r="C50" s="603"/>
      <c r="D50" s="48">
        <v>26004</v>
      </c>
      <c r="E50" s="49" t="s">
        <v>717</v>
      </c>
      <c r="F50" s="50" t="s">
        <v>718</v>
      </c>
      <c r="G50" s="51"/>
      <c r="H50" s="52">
        <v>57283.009574999989</v>
      </c>
      <c r="I50" s="52">
        <v>0</v>
      </c>
      <c r="J50" s="52">
        <v>0</v>
      </c>
      <c r="K50" s="52">
        <v>0</v>
      </c>
      <c r="L50" s="52">
        <v>0</v>
      </c>
      <c r="M50" s="53">
        <v>57283.009574999989</v>
      </c>
    </row>
    <row r="51" spans="1:13" x14ac:dyDescent="0.25">
      <c r="A51" s="623"/>
      <c r="B51" s="602"/>
      <c r="C51" s="603"/>
      <c r="D51" s="48">
        <v>31517</v>
      </c>
      <c r="E51" s="49" t="s">
        <v>719</v>
      </c>
      <c r="F51" s="50" t="s">
        <v>720</v>
      </c>
      <c r="G51" s="51"/>
      <c r="H51" s="52">
        <v>38062.5</v>
      </c>
      <c r="I51" s="52">
        <v>0</v>
      </c>
      <c r="J51" s="52">
        <v>0</v>
      </c>
      <c r="K51" s="52">
        <v>0</v>
      </c>
      <c r="L51" s="52">
        <v>0</v>
      </c>
      <c r="M51" s="53">
        <v>38062.5</v>
      </c>
    </row>
    <row r="52" spans="1:13" x14ac:dyDescent="0.25">
      <c r="A52" s="623"/>
      <c r="B52" s="602"/>
      <c r="C52" s="603"/>
      <c r="D52" s="245">
        <v>31523</v>
      </c>
      <c r="E52" s="246" t="s">
        <v>721</v>
      </c>
      <c r="F52" s="247" t="s">
        <v>722</v>
      </c>
      <c r="G52" s="248"/>
      <c r="H52" s="249">
        <v>0</v>
      </c>
      <c r="I52" s="249">
        <v>0</v>
      </c>
      <c r="J52" s="249">
        <v>0</v>
      </c>
      <c r="K52" s="249">
        <v>0</v>
      </c>
      <c r="L52" s="249">
        <v>0</v>
      </c>
      <c r="M52" s="250">
        <v>0</v>
      </c>
    </row>
    <row r="53" spans="1:13" x14ac:dyDescent="0.25">
      <c r="A53" s="623"/>
      <c r="B53" s="602"/>
      <c r="C53" s="231" t="str">
        <f>+C45&amp;" Total"</f>
        <v>5.2.2 Organizational Reviews Total</v>
      </c>
      <c r="D53" s="232"/>
      <c r="E53" s="233"/>
      <c r="F53" s="234"/>
      <c r="G53" s="235">
        <v>2.1</v>
      </c>
      <c r="H53" s="251">
        <v>284830.51998749998</v>
      </c>
      <c r="I53" s="251">
        <v>9952</v>
      </c>
      <c r="J53" s="251">
        <v>0</v>
      </c>
      <c r="K53" s="251">
        <v>0</v>
      </c>
      <c r="L53" s="251">
        <v>0</v>
      </c>
      <c r="M53" s="252">
        <v>294782.51998749998</v>
      </c>
    </row>
    <row r="54" spans="1:13" ht="30" x14ac:dyDescent="0.25">
      <c r="A54" s="623"/>
      <c r="B54" s="602"/>
      <c r="C54" s="497" t="s">
        <v>723</v>
      </c>
      <c r="D54" s="245">
        <v>123286</v>
      </c>
      <c r="E54" s="246" t="s">
        <v>724</v>
      </c>
      <c r="F54" s="247" t="s">
        <v>725</v>
      </c>
      <c r="G54" s="248"/>
      <c r="H54" s="249">
        <v>51123.023787358004</v>
      </c>
      <c r="I54" s="249">
        <v>0</v>
      </c>
      <c r="J54" s="249">
        <v>20000</v>
      </c>
      <c r="K54" s="249">
        <v>0</v>
      </c>
      <c r="L54" s="249">
        <v>0</v>
      </c>
      <c r="M54" s="250">
        <v>71123.023787358004</v>
      </c>
    </row>
    <row r="55" spans="1:13" x14ac:dyDescent="0.25">
      <c r="A55" s="623"/>
      <c r="B55" s="602"/>
      <c r="C55" s="231" t="str">
        <f>+C54&amp;" Total"</f>
        <v>5.2.3 Conflicts of Interest and Organizational Ethics Total</v>
      </c>
      <c r="D55" s="232"/>
      <c r="E55" s="233"/>
      <c r="F55" s="234"/>
      <c r="G55" s="235">
        <v>0.19999999999999998</v>
      </c>
      <c r="H55" s="236">
        <v>51123.023787358004</v>
      </c>
      <c r="I55" s="236">
        <v>0</v>
      </c>
      <c r="J55" s="236">
        <v>20000</v>
      </c>
      <c r="K55" s="236">
        <v>0</v>
      </c>
      <c r="L55" s="236">
        <v>0</v>
      </c>
      <c r="M55" s="236">
        <v>71123.023787358004</v>
      </c>
    </row>
    <row r="56" spans="1:13" ht="90" x14ac:dyDescent="0.25">
      <c r="A56" s="623"/>
      <c r="B56" s="602"/>
      <c r="C56" s="603" t="s">
        <v>726</v>
      </c>
      <c r="D56" s="245">
        <v>26005</v>
      </c>
      <c r="E56" s="246" t="s">
        <v>727</v>
      </c>
      <c r="F56" s="247" t="s">
        <v>728</v>
      </c>
      <c r="G56" s="248"/>
      <c r="H56" s="249">
        <v>755079.94921489002</v>
      </c>
      <c r="I56" s="249">
        <v>405245.93333333329</v>
      </c>
      <c r="J56" s="249">
        <v>637815</v>
      </c>
      <c r="K56" s="249">
        <v>0</v>
      </c>
      <c r="L56" s="249">
        <v>0</v>
      </c>
      <c r="M56" s="250">
        <v>1798140.8825482232</v>
      </c>
    </row>
    <row r="57" spans="1:13" ht="120" x14ac:dyDescent="0.25">
      <c r="A57" s="623"/>
      <c r="B57" s="602"/>
      <c r="C57" s="603"/>
      <c r="D57" s="6">
        <v>27000</v>
      </c>
      <c r="E57" s="24" t="s">
        <v>729</v>
      </c>
      <c r="F57" s="167" t="s">
        <v>730</v>
      </c>
      <c r="G57" s="26"/>
      <c r="H57" s="27">
        <v>1141595.1596000718</v>
      </c>
      <c r="I57" s="27">
        <v>104278</v>
      </c>
      <c r="J57" s="27">
        <v>4435315</v>
      </c>
      <c r="K57" s="27">
        <v>0</v>
      </c>
      <c r="L57" s="27">
        <v>0</v>
      </c>
      <c r="M57" s="28">
        <v>5681188.1596000716</v>
      </c>
    </row>
    <row r="58" spans="1:13" x14ac:dyDescent="0.25">
      <c r="A58" s="623"/>
      <c r="B58" s="602"/>
      <c r="C58" s="603"/>
      <c r="D58" s="245">
        <v>28350</v>
      </c>
      <c r="E58" s="246" t="s">
        <v>731</v>
      </c>
      <c r="F58" s="247" t="s">
        <v>731</v>
      </c>
      <c r="G58" s="248"/>
      <c r="H58" s="249">
        <v>0</v>
      </c>
      <c r="I58" s="249">
        <v>0</v>
      </c>
      <c r="J58" s="249">
        <v>0</v>
      </c>
      <c r="K58" s="249">
        <v>0</v>
      </c>
      <c r="L58" s="249">
        <v>0</v>
      </c>
      <c r="M58" s="250">
        <v>0</v>
      </c>
    </row>
    <row r="59" spans="1:13" ht="180" x14ac:dyDescent="0.25">
      <c r="A59" s="623"/>
      <c r="B59" s="602"/>
      <c r="C59" s="603"/>
      <c r="D59" s="6">
        <v>28351</v>
      </c>
      <c r="E59" s="24" t="s">
        <v>732</v>
      </c>
      <c r="F59" s="167" t="s">
        <v>733</v>
      </c>
      <c r="G59" s="26"/>
      <c r="H59" s="27">
        <v>74898.244667378647</v>
      </c>
      <c r="I59" s="27">
        <v>0</v>
      </c>
      <c r="J59" s="27">
        <v>0</v>
      </c>
      <c r="K59" s="27">
        <v>0</v>
      </c>
      <c r="L59" s="27">
        <v>0</v>
      </c>
      <c r="M59" s="28">
        <v>74898.244667378647</v>
      </c>
    </row>
    <row r="60" spans="1:13" ht="30" x14ac:dyDescent="0.25">
      <c r="A60" s="623"/>
      <c r="B60" s="602"/>
      <c r="C60" s="603"/>
      <c r="D60" s="245">
        <v>28352</v>
      </c>
      <c r="E60" s="246" t="s">
        <v>734</v>
      </c>
      <c r="F60" s="247" t="s">
        <v>735</v>
      </c>
      <c r="G60" s="248"/>
      <c r="H60" s="249">
        <v>480911.72274512012</v>
      </c>
      <c r="I60" s="249">
        <v>0</v>
      </c>
      <c r="J60" s="249">
        <v>0</v>
      </c>
      <c r="K60" s="249">
        <v>0</v>
      </c>
      <c r="L60" s="249">
        <v>0</v>
      </c>
      <c r="M60" s="250">
        <v>480911.72274512012</v>
      </c>
    </row>
    <row r="61" spans="1:13" ht="30" x14ac:dyDescent="0.25">
      <c r="A61" s="623"/>
      <c r="B61" s="602"/>
      <c r="C61" s="603"/>
      <c r="D61" s="6">
        <v>129052</v>
      </c>
      <c r="E61" s="24" t="s">
        <v>736</v>
      </c>
      <c r="F61" s="25" t="s">
        <v>735</v>
      </c>
      <c r="G61" s="26"/>
      <c r="H61" s="27">
        <v>0</v>
      </c>
      <c r="I61" s="27">
        <v>0</v>
      </c>
      <c r="J61" s="27">
        <v>0</v>
      </c>
      <c r="K61" s="27">
        <v>0</v>
      </c>
      <c r="L61" s="27">
        <v>564000</v>
      </c>
      <c r="M61" s="28">
        <v>564000</v>
      </c>
    </row>
    <row r="62" spans="1:13" x14ac:dyDescent="0.25">
      <c r="A62" s="623"/>
      <c r="B62" s="602"/>
      <c r="C62" s="231" t="str">
        <f>+C56&amp;" Total"</f>
        <v>5.2.4 IANA Functions Stewardship Transition &amp; Enhancing ICANN Accountability Total</v>
      </c>
      <c r="D62" s="232"/>
      <c r="E62" s="233"/>
      <c r="F62" s="234"/>
      <c r="G62" s="235">
        <v>9.7949999999999982</v>
      </c>
      <c r="H62" s="236">
        <v>2452485.0762274605</v>
      </c>
      <c r="I62" s="236">
        <v>509523.93333333329</v>
      </c>
      <c r="J62" s="236">
        <v>5073130</v>
      </c>
      <c r="K62" s="236">
        <v>0</v>
      </c>
      <c r="L62" s="236">
        <v>564000</v>
      </c>
      <c r="M62" s="237">
        <v>8599139.0095607936</v>
      </c>
    </row>
    <row r="63" spans="1:13" x14ac:dyDescent="0.25">
      <c r="A63" s="623"/>
      <c r="B63" s="602"/>
      <c r="C63" s="603" t="s">
        <v>737</v>
      </c>
      <c r="D63" s="6">
        <v>123187</v>
      </c>
      <c r="E63" s="49" t="s">
        <v>738</v>
      </c>
      <c r="F63" s="50" t="s">
        <v>739</v>
      </c>
      <c r="G63" s="51"/>
      <c r="H63" s="52">
        <v>0</v>
      </c>
      <c r="I63" s="52">
        <v>0</v>
      </c>
      <c r="J63" s="52">
        <v>0</v>
      </c>
      <c r="K63" s="52">
        <v>0</v>
      </c>
      <c r="L63" s="52">
        <v>0</v>
      </c>
      <c r="M63" s="53">
        <v>0</v>
      </c>
    </row>
    <row r="64" spans="1:13" ht="45" x14ac:dyDescent="0.25">
      <c r="A64" s="623"/>
      <c r="B64" s="602"/>
      <c r="C64" s="603"/>
      <c r="D64" s="245">
        <v>123337</v>
      </c>
      <c r="E64" s="246" t="s">
        <v>740</v>
      </c>
      <c r="F64" s="247" t="s">
        <v>741</v>
      </c>
      <c r="G64" s="248"/>
      <c r="H64" s="249">
        <v>0</v>
      </c>
      <c r="I64" s="249">
        <v>0</v>
      </c>
      <c r="J64" s="249">
        <v>0</v>
      </c>
      <c r="K64" s="249">
        <v>0</v>
      </c>
      <c r="L64" s="249">
        <v>0</v>
      </c>
      <c r="M64" s="250">
        <v>0</v>
      </c>
    </row>
    <row r="65" spans="1:13" ht="45" x14ac:dyDescent="0.25">
      <c r="A65" s="623"/>
      <c r="B65" s="602"/>
      <c r="C65" s="603"/>
      <c r="D65" s="48">
        <v>123347</v>
      </c>
      <c r="E65" s="49" t="s">
        <v>742</v>
      </c>
      <c r="F65" s="50" t="s">
        <v>743</v>
      </c>
      <c r="G65" s="51"/>
      <c r="H65" s="52">
        <v>32333.803448854243</v>
      </c>
      <c r="I65" s="52">
        <v>0</v>
      </c>
      <c r="J65" s="52">
        <v>0</v>
      </c>
      <c r="K65" s="52">
        <v>0</v>
      </c>
      <c r="L65" s="52">
        <v>0</v>
      </c>
      <c r="M65" s="53">
        <v>32333.803448854243</v>
      </c>
    </row>
    <row r="66" spans="1:13" x14ac:dyDescent="0.25">
      <c r="A66" s="623"/>
      <c r="B66" s="602"/>
      <c r="C66" s="603"/>
      <c r="D66" s="245">
        <v>124689</v>
      </c>
      <c r="E66" s="246" t="s">
        <v>744</v>
      </c>
      <c r="F66" s="247" t="s">
        <v>745</v>
      </c>
      <c r="G66" s="248"/>
      <c r="H66" s="249">
        <v>224910</v>
      </c>
      <c r="I66" s="249">
        <v>27361.333333333332</v>
      </c>
      <c r="J66" s="249">
        <v>55200</v>
      </c>
      <c r="K66" s="249">
        <v>54934</v>
      </c>
      <c r="L66" s="249">
        <v>0</v>
      </c>
      <c r="M66" s="250">
        <v>362405.33333333337</v>
      </c>
    </row>
    <row r="67" spans="1:13" x14ac:dyDescent="0.25">
      <c r="A67" s="623"/>
      <c r="B67" s="602"/>
      <c r="C67" s="231" t="str">
        <f>+C63&amp;" Total"</f>
        <v>5.2.5 Accountability and Transparency Mechanisms Total</v>
      </c>
      <c r="D67" s="232"/>
      <c r="E67" s="233"/>
      <c r="F67" s="234"/>
      <c r="G67" s="235">
        <v>1.05</v>
      </c>
      <c r="H67" s="251">
        <v>257243.80344885425</v>
      </c>
      <c r="I67" s="251">
        <v>27361.333333333332</v>
      </c>
      <c r="J67" s="251">
        <v>55200</v>
      </c>
      <c r="K67" s="251">
        <v>54934</v>
      </c>
      <c r="L67" s="251">
        <v>0</v>
      </c>
      <c r="M67" s="252">
        <v>394739.13678218762</v>
      </c>
    </row>
    <row r="68" spans="1:13" x14ac:dyDescent="0.25">
      <c r="A68" s="623"/>
      <c r="B68" s="253" t="str">
        <f>+B31&amp;" Total"</f>
        <v>5.2 Promote ethics, transparency and accountability across the ICANN community Total</v>
      </c>
      <c r="C68" s="254"/>
      <c r="D68" s="254"/>
      <c r="E68" s="255"/>
      <c r="F68" s="256"/>
      <c r="G68" s="257">
        <v>16.47</v>
      </c>
      <c r="H68" s="258">
        <v>3699109.8862683321</v>
      </c>
      <c r="I68" s="258">
        <v>1957207.2666666666</v>
      </c>
      <c r="J68" s="258">
        <v>6590830</v>
      </c>
      <c r="K68" s="258">
        <v>54934</v>
      </c>
      <c r="L68" s="258">
        <v>564000</v>
      </c>
      <c r="M68" s="259">
        <v>12866081.152934998</v>
      </c>
    </row>
    <row r="69" spans="1:13" ht="30" x14ac:dyDescent="0.25">
      <c r="A69" s="623"/>
      <c r="B69" s="621" t="s">
        <v>746</v>
      </c>
      <c r="C69" s="603" t="s">
        <v>747</v>
      </c>
      <c r="D69" s="6">
        <v>124152</v>
      </c>
      <c r="E69" s="24" t="s">
        <v>748</v>
      </c>
      <c r="F69" s="25" t="s">
        <v>749</v>
      </c>
      <c r="G69" s="26"/>
      <c r="H69" s="27">
        <v>26975.421781217148</v>
      </c>
      <c r="I69" s="27">
        <v>0</v>
      </c>
      <c r="J69" s="27">
        <v>56020</v>
      </c>
      <c r="K69" s="27">
        <v>0</v>
      </c>
      <c r="L69" s="27">
        <v>0</v>
      </c>
      <c r="M69" s="28">
        <v>82995.421781217156</v>
      </c>
    </row>
    <row r="70" spans="1:13" x14ac:dyDescent="0.25">
      <c r="A70" s="623"/>
      <c r="B70" s="621"/>
      <c r="C70" s="603"/>
      <c r="D70" s="48">
        <v>124156</v>
      </c>
      <c r="E70" s="49" t="s">
        <v>750</v>
      </c>
      <c r="F70" s="50" t="s">
        <v>751</v>
      </c>
      <c r="G70" s="51"/>
      <c r="H70" s="52">
        <v>26975.421781217148</v>
      </c>
      <c r="I70" s="52">
        <v>0</v>
      </c>
      <c r="J70" s="52">
        <v>0</v>
      </c>
      <c r="K70" s="52">
        <v>0</v>
      </c>
      <c r="L70" s="52">
        <v>0</v>
      </c>
      <c r="M70" s="53">
        <v>26975.421781217148</v>
      </c>
    </row>
    <row r="71" spans="1:13" ht="45" x14ac:dyDescent="0.25">
      <c r="A71" s="623"/>
      <c r="B71" s="621"/>
      <c r="C71" s="603"/>
      <c r="D71" s="245">
        <v>124159</v>
      </c>
      <c r="E71" s="246" t="s">
        <v>752</v>
      </c>
      <c r="F71" s="247" t="s">
        <v>753</v>
      </c>
      <c r="G71" s="248"/>
      <c r="H71" s="249">
        <v>214522.88565130942</v>
      </c>
      <c r="I71" s="249">
        <v>8375</v>
      </c>
      <c r="J71" s="249">
        <v>85988</v>
      </c>
      <c r="K71" s="249">
        <v>0</v>
      </c>
      <c r="L71" s="249">
        <v>0</v>
      </c>
      <c r="M71" s="250">
        <v>308885.88565130939</v>
      </c>
    </row>
    <row r="72" spans="1:13" x14ac:dyDescent="0.25">
      <c r="A72" s="623"/>
      <c r="B72" s="621"/>
      <c r="C72" s="231" t="str">
        <f>+C69&amp;" Total"</f>
        <v>5.3.1 Development and Public Responsibility Tools Total</v>
      </c>
      <c r="D72" s="232"/>
      <c r="E72" s="233"/>
      <c r="F72" s="234"/>
      <c r="G72" s="235">
        <v>1.7</v>
      </c>
      <c r="H72" s="236">
        <v>268473.7292137437</v>
      </c>
      <c r="I72" s="236">
        <v>8375</v>
      </c>
      <c r="J72" s="236">
        <v>142008</v>
      </c>
      <c r="K72" s="236">
        <v>0</v>
      </c>
      <c r="L72" s="236">
        <v>0</v>
      </c>
      <c r="M72" s="237">
        <v>418856.7292137437</v>
      </c>
    </row>
    <row r="73" spans="1:13" x14ac:dyDescent="0.25">
      <c r="A73" s="623"/>
      <c r="B73" s="621"/>
      <c r="C73" s="603" t="s">
        <v>754</v>
      </c>
      <c r="D73" s="6">
        <v>124153</v>
      </c>
      <c r="E73" s="24" t="s">
        <v>755</v>
      </c>
      <c r="F73" s="25" t="s">
        <v>756</v>
      </c>
      <c r="G73" s="26"/>
      <c r="H73" s="27">
        <v>105195.92810080685</v>
      </c>
      <c r="I73" s="27">
        <v>38500</v>
      </c>
      <c r="J73" s="27">
        <v>83000</v>
      </c>
      <c r="K73" s="27">
        <v>8000</v>
      </c>
      <c r="L73" s="27">
        <v>0</v>
      </c>
      <c r="M73" s="28">
        <v>234695.92810080684</v>
      </c>
    </row>
    <row r="74" spans="1:13" ht="30" x14ac:dyDescent="0.25">
      <c r="A74" s="623"/>
      <c r="B74" s="621"/>
      <c r="C74" s="603"/>
      <c r="D74" s="245">
        <v>124154</v>
      </c>
      <c r="E74" s="246" t="s">
        <v>757</v>
      </c>
      <c r="F74" s="247" t="s">
        <v>758</v>
      </c>
      <c r="G74" s="248"/>
      <c r="H74" s="249">
        <v>40123.558553440023</v>
      </c>
      <c r="I74" s="249">
        <v>5000</v>
      </c>
      <c r="J74" s="249">
        <v>3900</v>
      </c>
      <c r="K74" s="249">
        <v>3900</v>
      </c>
      <c r="L74" s="249">
        <v>0</v>
      </c>
      <c r="M74" s="250">
        <v>52923.558553440023</v>
      </c>
    </row>
    <row r="75" spans="1:13" ht="30" x14ac:dyDescent="0.25">
      <c r="A75" s="623"/>
      <c r="B75" s="621"/>
      <c r="C75" s="603"/>
      <c r="D75" s="6">
        <v>124160</v>
      </c>
      <c r="E75" s="24" t="s">
        <v>759</v>
      </c>
      <c r="F75" s="25" t="s">
        <v>760</v>
      </c>
      <c r="G75" s="26"/>
      <c r="H75" s="27">
        <v>220577.33384310943</v>
      </c>
      <c r="I75" s="27">
        <v>156500</v>
      </c>
      <c r="J75" s="27">
        <v>10000</v>
      </c>
      <c r="K75" s="27">
        <v>11300</v>
      </c>
      <c r="L75" s="27">
        <v>0</v>
      </c>
      <c r="M75" s="28">
        <v>398377.33384310943</v>
      </c>
    </row>
    <row r="76" spans="1:13" ht="30" x14ac:dyDescent="0.25">
      <c r="A76" s="623"/>
      <c r="B76" s="621"/>
      <c r="C76" s="603"/>
      <c r="D76" s="245">
        <v>124162</v>
      </c>
      <c r="E76" s="246" t="s">
        <v>761</v>
      </c>
      <c r="F76" s="247" t="s">
        <v>762</v>
      </c>
      <c r="G76" s="248"/>
      <c r="H76" s="249">
        <v>15666.516179999999</v>
      </c>
      <c r="I76" s="249">
        <v>13002</v>
      </c>
      <c r="J76" s="249">
        <v>121080</v>
      </c>
      <c r="K76" s="249">
        <v>0</v>
      </c>
      <c r="L76" s="249">
        <v>0</v>
      </c>
      <c r="M76" s="250">
        <v>149748.51618000001</v>
      </c>
    </row>
    <row r="77" spans="1:13" x14ac:dyDescent="0.25">
      <c r="A77" s="623"/>
      <c r="B77" s="621"/>
      <c r="C77" s="603"/>
      <c r="D77" s="6">
        <v>124167</v>
      </c>
      <c r="E77" s="24" t="s">
        <v>763</v>
      </c>
      <c r="F77" s="25" t="s">
        <v>764</v>
      </c>
      <c r="G77" s="26"/>
      <c r="H77" s="27">
        <v>92112.131853333325</v>
      </c>
      <c r="I77" s="27">
        <v>0</v>
      </c>
      <c r="J77" s="27">
        <v>0</v>
      </c>
      <c r="K77" s="27">
        <v>21340</v>
      </c>
      <c r="L77" s="27">
        <v>0</v>
      </c>
      <c r="M77" s="28">
        <v>113452.13185333333</v>
      </c>
    </row>
    <row r="78" spans="1:13" x14ac:dyDescent="0.25">
      <c r="A78" s="623"/>
      <c r="B78" s="621"/>
      <c r="C78" s="603"/>
      <c r="D78" s="245">
        <v>124619</v>
      </c>
      <c r="E78" s="246" t="s">
        <v>765</v>
      </c>
      <c r="F78" s="247" t="s">
        <v>766</v>
      </c>
      <c r="G78" s="248"/>
      <c r="H78" s="249">
        <v>37833.220382857151</v>
      </c>
      <c r="I78" s="249">
        <v>41407.644560601111</v>
      </c>
      <c r="J78" s="249">
        <v>32000</v>
      </c>
      <c r="K78" s="249">
        <v>1000</v>
      </c>
      <c r="L78" s="249">
        <v>0</v>
      </c>
      <c r="M78" s="250">
        <v>112240.86494345826</v>
      </c>
    </row>
    <row r="79" spans="1:13" x14ac:dyDescent="0.25">
      <c r="A79" s="623"/>
      <c r="B79" s="621"/>
      <c r="C79" s="231" t="str">
        <f>+C73&amp;" Total"</f>
        <v>5.3.2 Development and Public Responsibility Programs Total</v>
      </c>
      <c r="D79" s="232"/>
      <c r="E79" s="233"/>
      <c r="F79" s="234"/>
      <c r="G79" s="235">
        <v>3.5</v>
      </c>
      <c r="H79" s="251">
        <v>511508.68891354674</v>
      </c>
      <c r="I79" s="251">
        <v>254409.6445606011</v>
      </c>
      <c r="J79" s="251">
        <v>249980</v>
      </c>
      <c r="K79" s="251">
        <v>45540</v>
      </c>
      <c r="L79" s="251">
        <v>0</v>
      </c>
      <c r="M79" s="252">
        <v>1061438.3334741481</v>
      </c>
    </row>
    <row r="80" spans="1:13" x14ac:dyDescent="0.25">
      <c r="A80" s="623"/>
      <c r="B80" s="621"/>
      <c r="C80" s="603" t="s">
        <v>767</v>
      </c>
      <c r="D80" s="6">
        <v>124155</v>
      </c>
      <c r="E80" s="24" t="s">
        <v>768</v>
      </c>
      <c r="F80" s="25" t="s">
        <v>769</v>
      </c>
      <c r="G80" s="26"/>
      <c r="H80" s="27">
        <v>53950.843562434296</v>
      </c>
      <c r="I80" s="27">
        <v>0</v>
      </c>
      <c r="J80" s="27">
        <v>0</v>
      </c>
      <c r="K80" s="27">
        <v>0</v>
      </c>
      <c r="L80" s="27">
        <v>0</v>
      </c>
      <c r="M80" s="28">
        <v>53950.843562434296</v>
      </c>
    </row>
    <row r="81" spans="1:13" x14ac:dyDescent="0.25">
      <c r="A81" s="623"/>
      <c r="B81" s="621"/>
      <c r="C81" s="603"/>
      <c r="D81" s="245">
        <v>124157</v>
      </c>
      <c r="E81" s="246" t="s">
        <v>770</v>
      </c>
      <c r="F81" s="247" t="s">
        <v>771</v>
      </c>
      <c r="G81" s="248"/>
      <c r="H81" s="249">
        <v>180952.22142857144</v>
      </c>
      <c r="I81" s="249">
        <v>216400</v>
      </c>
      <c r="J81" s="249">
        <v>504000</v>
      </c>
      <c r="K81" s="249">
        <v>215300</v>
      </c>
      <c r="L81" s="249">
        <v>0</v>
      </c>
      <c r="M81" s="250">
        <v>1116652.2214285715</v>
      </c>
    </row>
    <row r="82" spans="1:13" ht="30" x14ac:dyDescent="0.25">
      <c r="A82" s="623"/>
      <c r="B82" s="621"/>
      <c r="C82" s="603"/>
      <c r="D82" s="245">
        <v>124161</v>
      </c>
      <c r="E82" s="246" t="s">
        <v>772</v>
      </c>
      <c r="F82" s="247" t="s">
        <v>773</v>
      </c>
      <c r="G82" s="248"/>
      <c r="H82" s="249">
        <v>37492.875</v>
      </c>
      <c r="I82" s="249">
        <v>0</v>
      </c>
      <c r="J82" s="249">
        <v>0</v>
      </c>
      <c r="K82" s="249">
        <v>0</v>
      </c>
      <c r="L82" s="249">
        <v>0</v>
      </c>
      <c r="M82" s="250">
        <v>37492.875</v>
      </c>
    </row>
    <row r="83" spans="1:13" ht="30" x14ac:dyDescent="0.25">
      <c r="A83" s="623"/>
      <c r="B83" s="621"/>
      <c r="C83" s="603"/>
      <c r="D83" s="6">
        <v>124164</v>
      </c>
      <c r="E83" s="24" t="s">
        <v>774</v>
      </c>
      <c r="F83" s="25" t="s">
        <v>775</v>
      </c>
      <c r="G83" s="26"/>
      <c r="H83" s="27">
        <v>75320.112608571435</v>
      </c>
      <c r="I83" s="27">
        <v>95229.565501470119</v>
      </c>
      <c r="J83" s="27">
        <v>0</v>
      </c>
      <c r="K83" s="27">
        <v>0</v>
      </c>
      <c r="L83" s="27">
        <v>0</v>
      </c>
      <c r="M83" s="28">
        <v>170549.67811004154</v>
      </c>
    </row>
    <row r="84" spans="1:13" x14ac:dyDescent="0.25">
      <c r="A84" s="623"/>
      <c r="B84" s="621"/>
      <c r="C84" s="231" t="str">
        <f>+C80&amp;" Total"</f>
        <v>5.3.3 Development and Public Responsibility Collaborations Total</v>
      </c>
      <c r="D84" s="232"/>
      <c r="E84" s="233"/>
      <c r="F84" s="234"/>
      <c r="G84" s="235">
        <v>1.7499999999999996</v>
      </c>
      <c r="H84" s="236">
        <v>347716.05259957717</v>
      </c>
      <c r="I84" s="236">
        <v>311629.56550147012</v>
      </c>
      <c r="J84" s="236">
        <v>504000</v>
      </c>
      <c r="K84" s="236">
        <v>215300</v>
      </c>
      <c r="L84" s="236">
        <v>0</v>
      </c>
      <c r="M84" s="237">
        <v>1378645.6181010474</v>
      </c>
    </row>
    <row r="85" spans="1:13" ht="30" x14ac:dyDescent="0.25">
      <c r="A85" s="623"/>
      <c r="B85" s="621"/>
      <c r="C85" s="603" t="s">
        <v>776</v>
      </c>
      <c r="D85" s="245">
        <v>124151</v>
      </c>
      <c r="E85" s="246" t="s">
        <v>777</v>
      </c>
      <c r="F85" s="247" t="s">
        <v>778</v>
      </c>
      <c r="G85" s="248"/>
      <c r="H85" s="249">
        <v>20061.779276720012</v>
      </c>
      <c r="I85" s="249">
        <v>209948.87291734727</v>
      </c>
      <c r="J85" s="249">
        <v>500</v>
      </c>
      <c r="K85" s="249">
        <v>500</v>
      </c>
      <c r="L85" s="249">
        <v>0</v>
      </c>
      <c r="M85" s="250">
        <v>231010.65219406728</v>
      </c>
    </row>
    <row r="86" spans="1:13" ht="30" x14ac:dyDescent="0.25">
      <c r="A86" s="623"/>
      <c r="B86" s="621"/>
      <c r="C86" s="603"/>
      <c r="D86" s="48">
        <v>124158</v>
      </c>
      <c r="E86" s="49" t="s">
        <v>779</v>
      </c>
      <c r="F86" s="50" t="s">
        <v>780</v>
      </c>
      <c r="G86" s="51"/>
      <c r="H86" s="52">
        <v>37492.875</v>
      </c>
      <c r="I86" s="52">
        <v>0</v>
      </c>
      <c r="J86" s="52">
        <v>0</v>
      </c>
      <c r="K86" s="52">
        <v>0</v>
      </c>
      <c r="L86" s="52">
        <v>0</v>
      </c>
      <c r="M86" s="53">
        <v>37492.875</v>
      </c>
    </row>
    <row r="87" spans="1:13" x14ac:dyDescent="0.25">
      <c r="A87" s="623"/>
      <c r="B87" s="621"/>
      <c r="C87" s="603"/>
      <c r="D87" s="245">
        <v>124163</v>
      </c>
      <c r="E87" s="246" t="s">
        <v>781</v>
      </c>
      <c r="F87" s="247" t="s">
        <v>782</v>
      </c>
      <c r="G87" s="248"/>
      <c r="H87" s="249">
        <v>32611.048322857143</v>
      </c>
      <c r="I87" s="249">
        <v>84000</v>
      </c>
      <c r="J87" s="249">
        <v>15000</v>
      </c>
      <c r="K87" s="249">
        <v>5300</v>
      </c>
      <c r="L87" s="249">
        <v>0</v>
      </c>
      <c r="M87" s="250">
        <v>136911.04832285712</v>
      </c>
    </row>
    <row r="88" spans="1:13" ht="30" x14ac:dyDescent="0.25">
      <c r="A88" s="623"/>
      <c r="B88" s="621"/>
      <c r="C88" s="603"/>
      <c r="D88" s="48">
        <v>124165</v>
      </c>
      <c r="E88" s="49" t="s">
        <v>783</v>
      </c>
      <c r="F88" s="50" t="s">
        <v>784</v>
      </c>
      <c r="G88" s="51"/>
      <c r="H88" s="52">
        <v>41431.048322857139</v>
      </c>
      <c r="I88" s="52">
        <v>190827.40934335184</v>
      </c>
      <c r="J88" s="52">
        <v>0</v>
      </c>
      <c r="K88" s="52">
        <v>0</v>
      </c>
      <c r="L88" s="52">
        <v>0</v>
      </c>
      <c r="M88" s="53">
        <v>232258.45766620897</v>
      </c>
    </row>
    <row r="89" spans="1:13" ht="30" x14ac:dyDescent="0.25">
      <c r="A89" s="623"/>
      <c r="B89" s="621"/>
      <c r="C89" s="603"/>
      <c r="D89" s="245">
        <v>124166</v>
      </c>
      <c r="E89" s="246" t="s">
        <v>785</v>
      </c>
      <c r="F89" s="247" t="s">
        <v>784</v>
      </c>
      <c r="G89" s="248"/>
      <c r="H89" s="249">
        <v>36208.876262857142</v>
      </c>
      <c r="I89" s="249">
        <v>0</v>
      </c>
      <c r="J89" s="249">
        <v>20000</v>
      </c>
      <c r="K89" s="249">
        <v>0</v>
      </c>
      <c r="L89" s="249">
        <v>0</v>
      </c>
      <c r="M89" s="250">
        <v>56208.876262857142</v>
      </c>
    </row>
    <row r="90" spans="1:13" x14ac:dyDescent="0.25">
      <c r="A90" s="623"/>
      <c r="B90" s="621"/>
      <c r="C90" s="231" t="str">
        <f>+C85&amp;" Total"</f>
        <v>5.3.4 Development and Public Responsibility New Program Development Total</v>
      </c>
      <c r="D90" s="232"/>
      <c r="E90" s="233"/>
      <c r="F90" s="234"/>
      <c r="G90" s="235">
        <v>1.0499999999999998</v>
      </c>
      <c r="H90" s="236">
        <v>167805.62718529144</v>
      </c>
      <c r="I90" s="236">
        <v>484776.28226069908</v>
      </c>
      <c r="J90" s="236">
        <v>35500</v>
      </c>
      <c r="K90" s="236">
        <v>5800</v>
      </c>
      <c r="L90" s="236">
        <v>0</v>
      </c>
      <c r="M90" s="237">
        <v>693881.90944599046</v>
      </c>
    </row>
    <row r="91" spans="1:13" x14ac:dyDescent="0.25">
      <c r="A91" s="623"/>
      <c r="B91" s="604" t="str">
        <f>+B69&amp;" Total"</f>
        <v>5.3 Empower current and new stakeholders to fully participate in ICANN activities Total</v>
      </c>
      <c r="C91" s="605"/>
      <c r="D91" s="605"/>
      <c r="E91" s="605"/>
      <c r="F91" s="260"/>
      <c r="G91" s="257">
        <v>7.9999999999999991</v>
      </c>
      <c r="H91" s="258">
        <v>1295504.097912159</v>
      </c>
      <c r="I91" s="258">
        <v>1059190.4923227704</v>
      </c>
      <c r="J91" s="258">
        <v>931488</v>
      </c>
      <c r="K91" s="258">
        <v>266640</v>
      </c>
      <c r="L91" s="258">
        <v>0</v>
      </c>
      <c r="M91" s="259">
        <v>3552822.5902349297</v>
      </c>
    </row>
    <row r="92" spans="1:13" ht="15.75" thickBot="1" x14ac:dyDescent="0.3">
      <c r="A92" s="261" t="s">
        <v>786</v>
      </c>
      <c r="B92" s="262"/>
      <c r="C92" s="263"/>
      <c r="D92" s="264"/>
      <c r="E92" s="263"/>
      <c r="F92" s="265"/>
      <c r="G92" s="266">
        <v>45.449999999999996</v>
      </c>
      <c r="H92" s="267">
        <v>9741889.1824958045</v>
      </c>
      <c r="I92" s="267">
        <v>4607506.7589894366</v>
      </c>
      <c r="J92" s="267">
        <v>11232563.960000001</v>
      </c>
      <c r="K92" s="267">
        <v>469758.83999999997</v>
      </c>
      <c r="L92" s="267">
        <v>564000</v>
      </c>
      <c r="M92" s="268">
        <v>26615718.741485238</v>
      </c>
    </row>
    <row r="93" spans="1:13" x14ac:dyDescent="0.25">
      <c r="A93" s="501"/>
      <c r="B93" s="501"/>
      <c r="C93" s="502"/>
      <c r="D93" s="163"/>
      <c r="E93" s="164"/>
      <c r="F93" s="503"/>
      <c r="G93" s="504"/>
      <c r="H93" s="505"/>
      <c r="I93" s="505"/>
      <c r="J93" s="505"/>
      <c r="K93" s="505"/>
      <c r="L93" s="505"/>
      <c r="M93" s="505"/>
    </row>
    <row r="94" spans="1:13" x14ac:dyDescent="0.25">
      <c r="A94" s="5" t="s">
        <v>803</v>
      </c>
      <c r="B94" s="5"/>
      <c r="C94" s="2"/>
      <c r="D94" s="6"/>
      <c r="E94" s="7"/>
      <c r="F94" s="8"/>
      <c r="G94" s="9"/>
      <c r="H94" s="311"/>
      <c r="I94" s="311"/>
      <c r="J94" s="311"/>
      <c r="K94" s="311"/>
      <c r="L94" s="311"/>
      <c r="M94" s="311"/>
    </row>
    <row r="95" spans="1:13" x14ac:dyDescent="0.25">
      <c r="A95" s="5" t="s">
        <v>804</v>
      </c>
      <c r="B95" s="5"/>
      <c r="C95" s="2"/>
      <c r="D95" s="6"/>
      <c r="E95" s="7"/>
      <c r="F95" s="8"/>
    </row>
    <row r="96" spans="1:13" x14ac:dyDescent="0.25">
      <c r="A96" s="5"/>
      <c r="B96" s="5"/>
      <c r="C96" s="2"/>
      <c r="D96" s="6"/>
      <c r="E96" s="7"/>
      <c r="G96" s="312"/>
      <c r="H96" s="4"/>
      <c r="I96" s="4"/>
      <c r="J96" s="4"/>
      <c r="K96" s="4"/>
      <c r="L96" s="4"/>
      <c r="M96" s="313"/>
    </row>
  </sheetData>
  <mergeCells count="16">
    <mergeCell ref="A5:A91"/>
    <mergeCell ref="B5:B29"/>
    <mergeCell ref="C5:C9"/>
    <mergeCell ref="C13:C17"/>
    <mergeCell ref="C19:C28"/>
    <mergeCell ref="B31:B67"/>
    <mergeCell ref="C31:C43"/>
    <mergeCell ref="B91:E91"/>
    <mergeCell ref="C45:C52"/>
    <mergeCell ref="C56:C61"/>
    <mergeCell ref="C63:C66"/>
    <mergeCell ref="B69:B90"/>
    <mergeCell ref="C69:C71"/>
    <mergeCell ref="C73:C78"/>
    <mergeCell ref="C80:C83"/>
    <mergeCell ref="C85:C89"/>
  </mergeCells>
  <pageMargins left="0.7" right="0.7" top="0.75" bottom="0.75" header="0.3" footer="0.3"/>
  <pageSetup scale="39" fitToHeight="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Publish - Port .xls</vt:lpstr>
      <vt:lpstr>By Project All</vt:lpstr>
      <vt:lpstr>By Project Obj 1 </vt:lpstr>
      <vt:lpstr>By Project Obj 2 </vt:lpstr>
      <vt:lpstr>By Project Obj 3 </vt:lpstr>
      <vt:lpstr>By Project Obj 4 </vt:lpstr>
      <vt:lpstr>By Project Obj 5</vt:lpstr>
      <vt:lpstr>'By Project Obj 2 '!Print_Area</vt:lpstr>
      <vt:lpstr>'By Project All'!Print_Titles</vt:lpstr>
      <vt:lpstr>'By Project Obj 1 '!Print_Titles</vt:lpstr>
      <vt:lpstr>'By Project Obj 2 '!Print_Titles</vt:lpstr>
      <vt:lpstr>'By Project Obj 3 '!Print_Titles</vt:lpstr>
      <vt:lpstr>'By Project Obj 4 '!Print_Titles</vt:lpstr>
      <vt:lpstr>'By Project Obj 5'!Print_Titles</vt:lpstr>
      <vt:lpstr>'Publish - Port .xls'!Print_Titles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Taryn S. Presley</dc:creator>
  <cp:lastModifiedBy>Vick B.</cp:lastModifiedBy>
  <cp:lastPrinted>2016-06-20T20:47:28Z</cp:lastPrinted>
  <dcterms:created xsi:type="dcterms:W3CDTF">2016-06-13T23:12:38Z</dcterms:created>
  <dcterms:modified xsi:type="dcterms:W3CDTF">2016-06-20T20:55:31Z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